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leka\OneDrive\Desktop\Prokurime 2020\Social\Ndertimi Lezhe\Lezhe\Publikim\"/>
    </mc:Choice>
  </mc:AlternateContent>
  <xr:revisionPtr revIDLastSave="0" documentId="13_ncr:1_{8CC9313A-30DB-43F6-89C8-B363F4F03FBA}" xr6:coauthVersionLast="45" xr6:coauthVersionMax="45" xr10:uidLastSave="{00000000-0000-0000-0000-000000000000}"/>
  <bookViews>
    <workbookView xWindow="-108" yWindow="-108" windowWidth="23256" windowHeight="12576" xr2:uid="{5182F318-5EE6-4B85-8AF4-A27F4A890181}"/>
  </bookViews>
  <sheets>
    <sheet name="Kërkesë për ofertë" sheetId="1" r:id="rId1"/>
  </sheets>
  <definedNames>
    <definedName name="_xlnm.Print_Area" localSheetId="0">'Kërkesë për ofertë'!$A$1:$H$178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3" i="1" l="1"/>
  <c r="H79" i="1"/>
  <c r="H134" i="1"/>
  <c r="H135" i="1"/>
  <c r="H136" i="1"/>
  <c r="H137" i="1"/>
  <c r="H138" i="1"/>
  <c r="H139" i="1"/>
  <c r="H140" i="1"/>
  <c r="H141" i="1"/>
  <c r="H142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15" i="1"/>
  <c r="H116" i="1"/>
  <c r="H117" i="1"/>
  <c r="H118" i="1"/>
  <c r="H119" i="1"/>
  <c r="H120" i="1"/>
  <c r="H121" i="1"/>
  <c r="H107" i="1"/>
  <c r="H108" i="1"/>
  <c r="H102" i="1"/>
  <c r="H154" i="1"/>
  <c r="H151" i="1"/>
  <c r="H150" i="1"/>
  <c r="H149" i="1"/>
  <c r="H148" i="1"/>
  <c r="H145" i="1"/>
  <c r="H144" i="1"/>
  <c r="H143" i="1"/>
  <c r="H114" i="1"/>
  <c r="H111" i="1"/>
  <c r="H110" i="1"/>
  <c r="H109" i="1"/>
  <c r="H106" i="1"/>
  <c r="H103" i="1"/>
  <c r="H101" i="1"/>
  <c r="H100" i="1"/>
  <c r="H99" i="1"/>
  <c r="H96" i="1"/>
  <c r="H95" i="1"/>
  <c r="H94" i="1"/>
  <c r="H76" i="1"/>
  <c r="H77" i="1"/>
  <c r="H78" i="1"/>
  <c r="F72" i="1"/>
  <c r="F71" i="1"/>
  <c r="H71" i="1" s="1"/>
  <c r="F70" i="1"/>
  <c r="H70" i="1" s="1"/>
  <c r="F69" i="1"/>
  <c r="H69" i="1" s="1"/>
  <c r="F68" i="1"/>
  <c r="H68" i="1" s="1"/>
  <c r="F63" i="1"/>
  <c r="F60" i="1"/>
  <c r="H112" i="1" l="1"/>
  <c r="H146" i="1"/>
  <c r="H152" i="1"/>
  <c r="H155" i="1"/>
  <c r="H104" i="1"/>
  <c r="H97" i="1"/>
  <c r="H43" i="1"/>
  <c r="H44" i="1"/>
  <c r="H45" i="1"/>
  <c r="H46" i="1"/>
  <c r="H47" i="1"/>
  <c r="H48" i="1"/>
  <c r="H49" i="1"/>
  <c r="H24" i="1"/>
  <c r="H25" i="1"/>
  <c r="H26" i="1"/>
  <c r="H27" i="1"/>
  <c r="H28" i="1"/>
  <c r="H29" i="1"/>
  <c r="H30" i="1"/>
  <c r="H31" i="1"/>
  <c r="H32" i="1"/>
  <c r="H89" i="1" l="1"/>
  <c r="H90" i="1"/>
  <c r="H91" i="1"/>
  <c r="H88" i="1"/>
  <c r="H82" i="1"/>
  <c r="H83" i="1"/>
  <c r="H84" i="1"/>
  <c r="H85" i="1"/>
  <c r="H81" i="1"/>
  <c r="H75" i="1"/>
  <c r="H72" i="1"/>
  <c r="H67" i="1"/>
  <c r="H59" i="1"/>
  <c r="H60" i="1"/>
  <c r="H61" i="1"/>
  <c r="H62" i="1"/>
  <c r="H64" i="1"/>
  <c r="H58" i="1"/>
  <c r="H54" i="1"/>
  <c r="H55" i="1"/>
  <c r="H53" i="1"/>
  <c r="H50" i="1"/>
  <c r="H42" i="1"/>
  <c r="H39" i="1"/>
  <c r="H38" i="1"/>
  <c r="H35" i="1"/>
  <c r="H36" i="1" s="1"/>
  <c r="H23" i="1"/>
  <c r="H73" i="1" l="1"/>
  <c r="H40" i="1"/>
  <c r="H92" i="1"/>
  <c r="H56" i="1"/>
  <c r="H86" i="1"/>
  <c r="H65" i="1"/>
  <c r="H156" i="1" s="1"/>
  <c r="H51" i="1"/>
  <c r="H33" i="1"/>
</calcChain>
</file>

<file path=xl/sharedStrings.xml><?xml version="1.0" encoding="utf-8"?>
<sst xmlns="http://schemas.openxmlformats.org/spreadsheetml/2006/main" count="367" uniqueCount="202">
  <si>
    <t>CARITAS ALBANIA</t>
  </si>
  <si>
    <t>Kërkesë për ofertë</t>
  </si>
  <si>
    <t>Ju lutem paraqitni ofertën tuaj në zarf të mbyllur pranë zyrës së Caritas Albania në adresën e shënuar në fund të faqes</t>
  </si>
  <si>
    <t>Emri  i Kompanisë:</t>
  </si>
  <si>
    <t>Data e marrjes së kërkesës:</t>
  </si>
  <si>
    <t>Nr. i Licencës / (NIPT):</t>
  </si>
  <si>
    <t>Lutemi të vendosni ofertën tuaj të çmimit për çdo artikull si dhe vlerën totale</t>
  </si>
  <si>
    <t>Nr.</t>
  </si>
  <si>
    <t>Njësia</t>
  </si>
  <si>
    <t>Sasia</t>
  </si>
  <si>
    <t xml:space="preserve">Çmimi për njësi </t>
  </si>
  <si>
    <t>Vlera Total (Lek)</t>
  </si>
  <si>
    <t>A është vlera e TVSH e përfshirë në çmimin e mësipërm?</t>
  </si>
  <si>
    <t xml:space="preserve"> </t>
  </si>
  <si>
    <t>Vlefshmëria e këtyre çmimeve</t>
  </si>
  <si>
    <t xml:space="preserve">Mënyra e pagesës (transfertë) </t>
  </si>
  <si>
    <t>Ju lutemi të specifikoni bankën dhe numërin e llogarisë (E preferueshme në IntesaSanpaolo Bank, 
ku Caritas Shqiptar operon)</t>
  </si>
  <si>
    <t>Nëse jeni Person Juridik a siguroni faturë me TVSH?</t>
  </si>
  <si>
    <t>Nëse jeni Person Fizik a siguroni faturë MODUL 4?</t>
  </si>
  <si>
    <t>Data e dorëzimit të ofertës:</t>
  </si>
  <si>
    <t>Nënshkroi / Vula (Emër Mbiemër Firmë)</t>
  </si>
  <si>
    <t>Caritas Albania</t>
  </si>
  <si>
    <t>Rr. Don Bosko nr 4</t>
  </si>
  <si>
    <t>PO Box 1025, Tirana</t>
  </si>
  <si>
    <t xml:space="preserve">E-mail: </t>
  </si>
  <si>
    <t>caritasalbania@caritasalbania.org</t>
  </si>
  <si>
    <t>Tel/Cel: +355 4223 0088 / +355 68 202 4596</t>
  </si>
  <si>
    <r>
      <t>Adresa</t>
    </r>
    <r>
      <rPr>
        <sz val="12"/>
        <rFont val="Times New Roman"/>
        <family val="1"/>
      </rPr>
      <t>:</t>
    </r>
  </si>
  <si>
    <r>
      <t>Nr. Telefonit</t>
    </r>
    <r>
      <rPr>
        <sz val="12"/>
        <rFont val="Times New Roman"/>
        <family val="1"/>
      </rPr>
      <t>:</t>
    </r>
  </si>
  <si>
    <r>
      <t>Adresë e-mail</t>
    </r>
    <r>
      <rPr>
        <sz val="12"/>
        <rFont val="Times New Roman"/>
        <family val="1"/>
      </rPr>
      <t>:</t>
    </r>
  </si>
  <si>
    <r>
      <t>Lloji biznesit</t>
    </r>
    <r>
      <rPr>
        <sz val="12"/>
        <rFont val="Times New Roman"/>
        <family val="1"/>
      </rPr>
      <t>:</t>
    </r>
  </si>
  <si>
    <t>Ju lutemi të plotësoni cdo kërkesë të kësaj forme</t>
  </si>
  <si>
    <t xml:space="preserve"> Mosplotësimi i plotë mund të çojë në skualifikimin e ofertës së paraqitur                                                                                                                  </t>
  </si>
  <si>
    <t>……../..….../…...........</t>
  </si>
  <si>
    <t>2.37/5a</t>
  </si>
  <si>
    <t>Nr. Analize</t>
  </si>
  <si>
    <t>SHUMA I</t>
  </si>
  <si>
    <t>SHUMA II</t>
  </si>
  <si>
    <t>SHUMA III</t>
  </si>
  <si>
    <t>SHUMA IV</t>
  </si>
  <si>
    <t>SHUMA V</t>
  </si>
  <si>
    <t>Tavan me kartonxhes</t>
  </si>
  <si>
    <t>SHUMA VI</t>
  </si>
  <si>
    <t>SHUMA VII</t>
  </si>
  <si>
    <t xml:space="preserve">SHUMA VIII    </t>
  </si>
  <si>
    <t>SHUMA IX</t>
  </si>
  <si>
    <t>SHUMA X</t>
  </si>
  <si>
    <t>An</t>
  </si>
  <si>
    <t>2.491/b</t>
  </si>
  <si>
    <t>EMERTIMI I PUNIMEVE</t>
  </si>
  <si>
    <t>m³</t>
  </si>
  <si>
    <t>m²</t>
  </si>
  <si>
    <t>kg</t>
  </si>
  <si>
    <t>cope</t>
  </si>
  <si>
    <t>ml</t>
  </si>
  <si>
    <t xml:space="preserve">                                  Person Juridik / Fizik ?</t>
  </si>
  <si>
    <t>TOTAL</t>
  </si>
  <si>
    <t>180 Ditë</t>
  </si>
  <si>
    <t>2.258/2</t>
  </si>
  <si>
    <t>Transport materiali deri 5 km</t>
  </si>
  <si>
    <t>Skarifikim I siperfaqes( nga pjesa e humusit )</t>
  </si>
  <si>
    <t xml:space="preserve">Dhe I ngjeshur me tokmak elektrik </t>
  </si>
  <si>
    <t>Nenshtrese zhavorri (20cm)</t>
  </si>
  <si>
    <t>Shtrese betoni e varfer C12/15 ( 20cm )</t>
  </si>
  <si>
    <t>Pllake themeli C16/20 ( 30cm )</t>
  </si>
  <si>
    <t>Kollona beton/arme C20/25</t>
  </si>
  <si>
    <t xml:space="preserve">Trare beton/arme C20/25 </t>
  </si>
  <si>
    <t>F.V. Hekur betoni Φ 6 ÷ 10 mm</t>
  </si>
  <si>
    <t>F.V. Hekur betoni &gt; Φ 10 mm</t>
  </si>
  <si>
    <t>ton</t>
  </si>
  <si>
    <t>Konstruksione metalike</t>
  </si>
  <si>
    <t>Mur tulle me 8 vrima t=20cm, llac M-15</t>
  </si>
  <si>
    <t>Mur tulle me 8 vrima, t=10cm, llaç M-15</t>
  </si>
  <si>
    <t>196/a</t>
  </si>
  <si>
    <t>Ulluk shkarkimi horizontal me llamarine xingat</t>
  </si>
  <si>
    <t>Kasete shkarkimi me llamarine xingat</t>
  </si>
  <si>
    <t>Mbulese çatie me tjegull marsejeze</t>
  </si>
  <si>
    <t>Membrane avullizoluese</t>
  </si>
  <si>
    <t>Mbulese OSB 11 mm (me fiber e listela)</t>
  </si>
  <si>
    <t>Izolim catie  me lesh guri, 5 cm (ʎ=0.037w/m.k, R=1.35 m2.K/W)</t>
  </si>
  <si>
    <t>Hidroizolim me emulsion dhe bitum i pllakes se betonit</t>
  </si>
  <si>
    <t>H/izolim 1 guajn ne tualet</t>
  </si>
  <si>
    <t>Ulluk  vertikal diam. ¢ 100mm</t>
  </si>
  <si>
    <t>Shtrese stirobetoni</t>
  </si>
  <si>
    <t>Veshje me pllake, tualet dhe kuzhine</t>
  </si>
  <si>
    <t>Shtrim me pllake qeramike + plintus</t>
  </si>
  <si>
    <t>Shtrim me pllake per jashte, verande, parahyrje</t>
  </si>
  <si>
    <t>Pragje dritare me pllake granili te armuar me boje</t>
  </si>
  <si>
    <t>Boje hidromat, Lyerje e mureve dhe tavaneve, interier</t>
  </si>
  <si>
    <t>Boje hidroplastike, Lyerje e mureve, exterier</t>
  </si>
  <si>
    <t>I. PUNIME DHEU DHE B/A</t>
  </si>
  <si>
    <t xml:space="preserve">II. KONSTRUKSIONE METALIKE </t>
  </si>
  <si>
    <t xml:space="preserve">III. PUNIME MURATURE </t>
  </si>
  <si>
    <t xml:space="preserve">IV. PUNIME H/IZOLIMI DHE ÇATIE </t>
  </si>
  <si>
    <t>copë</t>
  </si>
  <si>
    <t xml:space="preserve">V. PUNIME TAVANI E SUVATIME </t>
  </si>
  <si>
    <t>An.</t>
  </si>
  <si>
    <t>Suva brenda mur tulle, me pompe, llaç perzier M 25</t>
  </si>
  <si>
    <t>Veshje fasade me polisterol t=5cm + rrjete + suva.</t>
  </si>
  <si>
    <t>VI. PUNIME SHTRESASH DHE VESHJESH</t>
  </si>
  <si>
    <t xml:space="preserve">VII. PUNIME DYER DHE DRITARE </t>
  </si>
  <si>
    <t>F.V Vetrate d/alumini plastike me dopio xham + dere, h= 250 cm</t>
  </si>
  <si>
    <t>Dere e jashtme, 95x220 cm, e blinduar</t>
  </si>
  <si>
    <t>F.V Dere tamburato, 90x220 cm</t>
  </si>
  <si>
    <t>F.V Dritare tualeti 60x60 cm, dopio xham</t>
  </si>
  <si>
    <t>F.V Dritare 60x150 cm, dopio xham</t>
  </si>
  <si>
    <t>F.V Dritare 120x150 cm, dopio xham</t>
  </si>
  <si>
    <t>VIII. INSTALIMET MEKANIKE | Rrjeti i shperndarjes se tubacioneve te bakrit dhe kondenses</t>
  </si>
  <si>
    <t>An.1/m</t>
  </si>
  <si>
    <t>An.2/m</t>
  </si>
  <si>
    <t>An.3/m</t>
  </si>
  <si>
    <t>An.4/m</t>
  </si>
  <si>
    <t>Tub bakri I termoizoluar Ø 6.4</t>
  </si>
  <si>
    <t>Tub bakri I termoizoluar Ø 9.5</t>
  </si>
  <si>
    <t>Tub bakri I termoizoluar Ø 12.7</t>
  </si>
  <si>
    <t>Tub PP Ø 32</t>
  </si>
  <si>
    <t>IX. FURNIZIMI ME UJE | Instalimet e ujesjellesit</t>
  </si>
  <si>
    <t>2.494/2</t>
  </si>
  <si>
    <t>An-1/1</t>
  </si>
  <si>
    <t>An 1/2</t>
  </si>
  <si>
    <t>An-1/3</t>
  </si>
  <si>
    <t>F.V Tuba e rakorderi ujesjellesi PPR d=20~25mm</t>
  </si>
  <si>
    <t>F.V saracineska bronzi Ø 1 " = 25 mm</t>
  </si>
  <si>
    <t>F.V Minisaracineska te vogla te kromuara  Ø20 mm</t>
  </si>
  <si>
    <t>F.V Valvul moskthimi Ø 1 " =25 mm</t>
  </si>
  <si>
    <t>Grup Furnizimi me uje(saracineske 2+filter mekanike 2"+reduktues presioni 2"+kundravalvul 2")</t>
  </si>
  <si>
    <t>komplet</t>
  </si>
  <si>
    <t>X. KANALIZIMI I UJERAVE TE ZEZA | Instalimet e kanalizimit brenda nyjeve</t>
  </si>
  <si>
    <t>An-1/4</t>
  </si>
  <si>
    <t>An - 18</t>
  </si>
  <si>
    <t>F.v Tubacion dhe rakorderi polipropileni me gomina DN-Ø50</t>
  </si>
  <si>
    <t>F.v Tubacion dhe rakorderi polipropileni me gomina DN-Ø110</t>
  </si>
  <si>
    <t>F.v Pilete dyshemeje Ø 50= mm</t>
  </si>
  <si>
    <t>Pusete shkarkimi b/a, 50 x 50 cm, h = 100 cm</t>
  </si>
  <si>
    <t>XI. APARATE SANITARE</t>
  </si>
  <si>
    <t>499/1</t>
  </si>
  <si>
    <t>F.V Lavaman porcelani cilesi e II +grup</t>
  </si>
  <si>
    <t>F.V WC allafrenga  cilesi II + kasete plastike</t>
  </si>
  <si>
    <t>F.V lavapjate importi me llamarine xingat me 1 govate+grup cil.II</t>
  </si>
  <si>
    <t>SHUMA XI</t>
  </si>
  <si>
    <t>XII. PUNIME ELEKTRIKE | Rrjeti elektrik i furnizimit me energji elektrike  nga kabina e transformacionit</t>
  </si>
  <si>
    <t>F.V Kabell Koaksia Cu 2x6mm2</t>
  </si>
  <si>
    <t xml:space="preserve">F.V Morseta </t>
  </si>
  <si>
    <t xml:space="preserve">F.V Ganxha Tirantimi </t>
  </si>
  <si>
    <t>F.V Mates energji + Box</t>
  </si>
  <si>
    <t xml:space="preserve">F.V Tub fleksibel PVC, antideflagrant S = Ø 32 mm, tip i  rende </t>
  </si>
  <si>
    <t xml:space="preserve">cope </t>
  </si>
  <si>
    <t>SHUMA XII</t>
  </si>
  <si>
    <t>XIII. KUADROT ELEKTRIKE TE APARTAMENTEVE 1 + 1</t>
  </si>
  <si>
    <t>F.V  Kuadro plastik , komp.me kit zbara 25A,  &amp; aksesor 24 module , brenda murit me dim 600/300/103 mm</t>
  </si>
  <si>
    <t>F.V Automat Diferenciali C40 sing. 1P+N  25A  30mA Tipo A SI</t>
  </si>
  <si>
    <t>F.V Llampe sinjalizimi, A9E18320 iIL rossa 110¸230Vca</t>
  </si>
  <si>
    <t xml:space="preserve">F.V Automat C40a,  1P, 6kA, C  20A </t>
  </si>
  <si>
    <t xml:space="preserve">F.V Automat C40a,  1P, 6kA, C  16A </t>
  </si>
  <si>
    <t xml:space="preserve">F.V Automat C40a,  1P, 6kA, C  10A </t>
  </si>
  <si>
    <t xml:space="preserve">XIV. IMPIANTE ELEKTRIKE, NDRICIM DHE PRIZA </t>
  </si>
  <si>
    <t>SHUMA XIII</t>
  </si>
  <si>
    <t xml:space="preserve">F.V Tub fleksibel PVC, antideflagrant S = Ø 20 mm, tip i  rende </t>
  </si>
  <si>
    <t xml:space="preserve">F.V Tub fleksibel PVC, antideflagrant S = Ø 25 mm, tip i  rende </t>
  </si>
  <si>
    <t xml:space="preserve">F.V Tub fleksibel PVC, antideflagrant S = Ø 32mm, tip i  rende </t>
  </si>
  <si>
    <t>F.V Percjelles T.U, izolim PVC Tip NO7V-K, S =1 * 1.5 mm²</t>
  </si>
  <si>
    <t>F.V Percjelles T.U,izolim PVC  Tip O7V-K , S = 1 * 2.5 mm²</t>
  </si>
  <si>
    <t>F.V Percjelles T.U,izolim PVC  Tip O7V-K , S = 1 * 4 mm²</t>
  </si>
  <si>
    <t>F.V Percjelles T.U,izolim PVC  Tip O7V-K , S = 1 * 6 mm²</t>
  </si>
  <si>
    <t xml:space="preserve">F.V Kabell televizive koaksial </t>
  </si>
  <si>
    <t>F.V Kabllo rrjeti kompjuterik, Tip FTP-cat6 LSZH, 250MHz up to 350 MHz Flame retardant</t>
  </si>
  <si>
    <t xml:space="preserve">F.V Kuti PVC per montim prize 3 modular , brenda murit </t>
  </si>
  <si>
    <t xml:space="preserve">F.V Kuti PVC per montim prize 4 modular , brenda murit </t>
  </si>
  <si>
    <t xml:space="preserve">F.V Kuti shperndarese PVC, PT 5, montim brenda murit </t>
  </si>
  <si>
    <t xml:space="preserve">F.V Kuti shperndarese PVC, PT 7, montim brenda murit </t>
  </si>
  <si>
    <t xml:space="preserve">F.V Kuti shperndarese PVC, PT 9, montim brenda murit </t>
  </si>
  <si>
    <t xml:space="preserve">F.V Suport 3 modular </t>
  </si>
  <si>
    <t xml:space="preserve">F.V Suport 4 modular </t>
  </si>
  <si>
    <t xml:space="preserve">F.V Kapak/Pllake 3 modular </t>
  </si>
  <si>
    <t xml:space="preserve">F.V Kapak/Pllake 4 modular </t>
  </si>
  <si>
    <t xml:space="preserve">F.V Priza ne tokezim Tip " Shuko ", In = 16 A </t>
  </si>
  <si>
    <t xml:space="preserve">F.V Priza bivalente Universale , In = 10 ÷ 16 A </t>
  </si>
  <si>
    <t xml:space="preserve">F.V Çeles ndriçimi1 polar , In = 16 A </t>
  </si>
  <si>
    <t xml:space="preserve">F.V Çeles ndriçimi deviat </t>
  </si>
  <si>
    <t xml:space="preserve">F.V Çeles ndriçimi Inverter </t>
  </si>
  <si>
    <t>F.V Derivator DE 3</t>
  </si>
  <si>
    <t>F.V Prize televizive RJ-14, tokesore</t>
  </si>
  <si>
    <t>F.V Priza rrjeti kompjuterik tip RJ-45, cat 6e, FTP</t>
  </si>
  <si>
    <t xml:space="preserve">F.V Zile 1 modular </t>
  </si>
  <si>
    <t xml:space="preserve">F.V Buton Zile 1 modular </t>
  </si>
  <si>
    <t>F.V Tapa false</t>
  </si>
  <si>
    <t>F.V Koka Rrjet , koka kabelli koaksia</t>
  </si>
  <si>
    <t>F.V Morseta kapuc 4-16mm</t>
  </si>
  <si>
    <t>F.V terminal, puntolina  1.5-6mm</t>
  </si>
  <si>
    <t>SHUMA XIV</t>
  </si>
  <si>
    <t>F.V Elektroda tokezimi te zinguara, Kryq  35*35*35,L=1.5m,aksesor</t>
  </si>
  <si>
    <t>F.V Hekur xingato diam,10-12mm</t>
  </si>
  <si>
    <t>F.V Percjelles bakri tokezimi, Cu=1x 10 mm²</t>
  </si>
  <si>
    <t>F.V Kapikorda bakri, Cu, S=10 mm²</t>
  </si>
  <si>
    <t xml:space="preserve">XV. TOKEZIMI I PUNES </t>
  </si>
  <si>
    <t>SHUMA XV</t>
  </si>
  <si>
    <t>XVI. SINJALISTIKA E MNZ</t>
  </si>
  <si>
    <t>Z/3</t>
  </si>
  <si>
    <t>Fikse  6 kg ABCE</t>
  </si>
  <si>
    <t>SHUMA XVI</t>
  </si>
  <si>
    <t>Periudha e garancisë së punimeve</t>
  </si>
  <si>
    <t>Afati i kryerjes së punimeve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</si>
</sst>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(* #,##0.0_);_(* \(#,##0.0\);_(* &quot;-&quot;??_);_(@_)"/>
    <numFmt numFmtId="165" formatCode="_([$ALL]\ * #,##0.00_);_([$ALL]\ * \(#,##0.00\);_([$ALL]\ * &quot;-&quot;??_);_(@_)"/>
    <numFmt numFmtId="166" formatCode="_(* #,##0_);_(* \(#,##0\);_(* &quot;-&quot;??_);_(@_)"/>
    <numFmt numFmtId="167" formatCode="0.000"/>
    <numFmt numFmtId="168" formatCode="0.0"/>
  </numFmts>
  <fonts count="21" x14ac:knownFonts="1">
    <font>
      <sz val="10"/>
      <name val="Arial"/>
      <family val="2"/>
    </font>
    <font>
      <sz val="10"/>
      <name val="Arial"/>
      <family val="2"/>
    </font>
    <font>
      <b/>
      <sz val="18"/>
      <color rgb="FFFF0000"/>
      <name val="Times New Roman"/>
      <family val="1"/>
    </font>
    <font>
      <b/>
      <sz val="22"/>
      <color indexed="5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b/>
      <i/>
      <u/>
      <sz val="11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u/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/>
      <sz val="10"/>
      <color indexed="12"/>
      <name val="Arial"/>
      <family val="2"/>
    </font>
    <font>
      <u/>
      <sz val="10"/>
      <color indexed="12"/>
      <name val="Times New Roman"/>
      <family val="1"/>
    </font>
    <font>
      <sz val="10"/>
      <color indexed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15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 wrapText="1" shrinkToFit="1"/>
    </xf>
    <xf numFmtId="0" fontId="8" fillId="2" borderId="0" xfId="0" applyFont="1" applyFill="1" applyAlignment="1">
      <alignment horizontal="center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shrinkToFit="1"/>
    </xf>
    <xf numFmtId="0" fontId="4" fillId="2" borderId="0" xfId="0" applyFont="1" applyFill="1" applyAlignment="1">
      <alignment horizontal="right"/>
    </xf>
    <xf numFmtId="0" fontId="11" fillId="2" borderId="0" xfId="0" applyFont="1" applyFill="1"/>
    <xf numFmtId="0" fontId="12" fillId="2" borderId="0" xfId="0" applyFont="1" applyFill="1" applyAlignment="1">
      <alignment horizontal="center"/>
    </xf>
    <xf numFmtId="0" fontId="6" fillId="2" borderId="1" xfId="0" applyFont="1" applyFill="1" applyBorder="1"/>
    <xf numFmtId="0" fontId="4" fillId="2" borderId="0" xfId="0" applyFont="1" applyFill="1" applyAlignment="1">
      <alignment horizontal="center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43" fontId="4" fillId="2" borderId="0" xfId="0" applyNumberFormat="1" applyFont="1" applyFill="1"/>
    <xf numFmtId="0" fontId="4" fillId="4" borderId="6" xfId="0" applyFont="1" applyFill="1" applyBorder="1"/>
    <xf numFmtId="0" fontId="14" fillId="2" borderId="0" xfId="0" applyFont="1" applyFill="1"/>
    <xf numFmtId="0" fontId="15" fillId="2" borderId="0" xfId="0" applyFont="1" applyFill="1"/>
    <xf numFmtId="0" fontId="13" fillId="2" borderId="0" xfId="0" applyFont="1" applyFill="1"/>
    <xf numFmtId="0" fontId="16" fillId="3" borderId="0" xfId="0" applyFont="1" applyFill="1" applyAlignment="1">
      <alignment horizontal="left"/>
    </xf>
    <xf numFmtId="0" fontId="19" fillId="3" borderId="0" xfId="2" applyFont="1" applyFill="1" applyAlignment="1" applyProtection="1">
      <alignment horizontal="left"/>
    </xf>
    <xf numFmtId="0" fontId="20" fillId="3" borderId="0" xfId="2" applyFont="1" applyFill="1" applyAlignment="1" applyProtection="1">
      <alignment horizontal="left"/>
    </xf>
    <xf numFmtId="0" fontId="11" fillId="2" borderId="10" xfId="0" applyFont="1" applyFill="1" applyBorder="1" applyAlignment="1">
      <alignment horizontal="center"/>
    </xf>
    <xf numFmtId="166" fontId="10" fillId="4" borderId="9" xfId="0" applyNumberFormat="1" applyFont="1" applyFill="1" applyBorder="1"/>
    <xf numFmtId="0" fontId="5" fillId="4" borderId="14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/>
    </xf>
    <xf numFmtId="0" fontId="11" fillId="2" borderId="24" xfId="0" applyFont="1" applyFill="1" applyBorder="1" applyAlignment="1">
      <alignment horizontal="center"/>
    </xf>
    <xf numFmtId="0" fontId="6" fillId="0" borderId="23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11" fillId="2" borderId="23" xfId="0" applyFont="1" applyFill="1" applyBorder="1" applyAlignment="1"/>
    <xf numFmtId="0" fontId="11" fillId="2" borderId="24" xfId="0" applyFont="1" applyFill="1" applyBorder="1" applyAlignment="1"/>
    <xf numFmtId="165" fontId="4" fillId="2" borderId="12" xfId="0" applyNumberFormat="1" applyFont="1" applyFill="1" applyBorder="1"/>
    <xf numFmtId="165" fontId="4" fillId="2" borderId="13" xfId="0" applyNumberFormat="1" applyFont="1" applyFill="1" applyBorder="1"/>
    <xf numFmtId="0" fontId="11" fillId="5" borderId="10" xfId="0" applyFont="1" applyFill="1" applyBorder="1" applyAlignment="1">
      <alignment horizontal="center"/>
    </xf>
    <xf numFmtId="0" fontId="11" fillId="5" borderId="20" xfId="0" applyFont="1" applyFill="1" applyBorder="1" applyAlignment="1"/>
    <xf numFmtId="0" fontId="11" fillId="5" borderId="11" xfId="0" applyFont="1" applyFill="1" applyBorder="1" applyAlignment="1">
      <alignment horizontal="center"/>
    </xf>
    <xf numFmtId="166" fontId="11" fillId="5" borderId="11" xfId="1" applyNumberFormat="1" applyFont="1" applyFill="1" applyBorder="1" applyAlignment="1">
      <alignment horizontal="center"/>
    </xf>
    <xf numFmtId="165" fontId="4" fillId="5" borderId="12" xfId="0" applyNumberFormat="1" applyFont="1" applyFill="1" applyBorder="1"/>
    <xf numFmtId="165" fontId="6" fillId="5" borderId="13" xfId="0" applyNumberFormat="1" applyFont="1" applyFill="1" applyBorder="1"/>
    <xf numFmtId="0" fontId="11" fillId="6" borderId="10" xfId="0" applyFont="1" applyFill="1" applyBorder="1" applyAlignment="1">
      <alignment horizontal="center"/>
    </xf>
    <xf numFmtId="0" fontId="4" fillId="6" borderId="18" xfId="0" applyFont="1" applyFill="1" applyBorder="1" applyAlignment="1">
      <alignment horizontal="right"/>
    </xf>
    <xf numFmtId="0" fontId="4" fillId="6" borderId="11" xfId="0" applyFont="1" applyFill="1" applyBorder="1" applyAlignment="1">
      <alignment horizontal="center"/>
    </xf>
    <xf numFmtId="164" fontId="4" fillId="6" borderId="11" xfId="1" applyNumberFormat="1" applyFont="1" applyFill="1" applyBorder="1" applyAlignment="1">
      <alignment horizontal="center"/>
    </xf>
    <xf numFmtId="165" fontId="4" fillId="6" borderId="12" xfId="0" applyNumberFormat="1" applyFont="1" applyFill="1" applyBorder="1"/>
    <xf numFmtId="165" fontId="4" fillId="6" borderId="13" xfId="0" applyNumberFormat="1" applyFont="1" applyFill="1" applyBorder="1"/>
    <xf numFmtId="0" fontId="4" fillId="5" borderId="17" xfId="0" applyFont="1" applyFill="1" applyBorder="1" applyAlignment="1">
      <alignment horizontal="right"/>
    </xf>
    <xf numFmtId="0" fontId="4" fillId="5" borderId="11" xfId="0" applyFont="1" applyFill="1" applyBorder="1" applyAlignment="1">
      <alignment horizontal="center"/>
    </xf>
    <xf numFmtId="164" fontId="4" fillId="5" borderId="11" xfId="1" applyNumberFormat="1" applyFont="1" applyFill="1" applyBorder="1" applyAlignment="1">
      <alignment horizontal="center"/>
    </xf>
    <xf numFmtId="0" fontId="4" fillId="5" borderId="18" xfId="0" applyFont="1" applyFill="1" applyBorder="1" applyAlignment="1">
      <alignment horizontal="right"/>
    </xf>
    <xf numFmtId="0" fontId="6" fillId="5" borderId="17" xfId="0" applyFont="1" applyFill="1" applyBorder="1" applyAlignment="1">
      <alignment horizontal="right"/>
    </xf>
    <xf numFmtId="0" fontId="6" fillId="5" borderId="18" xfId="0" applyFont="1" applyFill="1" applyBorder="1" applyAlignment="1">
      <alignment horizontal="right"/>
    </xf>
    <xf numFmtId="0" fontId="6" fillId="5" borderId="21" xfId="0" applyFont="1" applyFill="1" applyBorder="1" applyAlignment="1">
      <alignment horizontal="right"/>
    </xf>
    <xf numFmtId="0" fontId="11" fillId="6" borderId="20" xfId="0" applyFont="1" applyFill="1" applyBorder="1" applyAlignment="1"/>
    <xf numFmtId="0" fontId="11" fillId="6" borderId="11" xfId="0" applyFont="1" applyFill="1" applyBorder="1" applyAlignment="1">
      <alignment horizontal="center"/>
    </xf>
    <xf numFmtId="164" fontId="11" fillId="6" borderId="11" xfId="1" applyNumberFormat="1" applyFont="1" applyFill="1" applyBorder="1" applyAlignment="1">
      <alignment horizontal="center"/>
    </xf>
    <xf numFmtId="166" fontId="4" fillId="6" borderId="13" xfId="0" applyNumberFormat="1" applyFont="1" applyFill="1" applyBorder="1"/>
    <xf numFmtId="0" fontId="6" fillId="6" borderId="20" xfId="0" applyFont="1" applyFill="1" applyBorder="1" applyAlignment="1">
      <alignment horizontal="right"/>
    </xf>
    <xf numFmtId="0" fontId="6" fillId="6" borderId="18" xfId="0" applyFont="1" applyFill="1" applyBorder="1" applyAlignment="1">
      <alignment horizontal="right"/>
    </xf>
    <xf numFmtId="0" fontId="6" fillId="6" borderId="21" xfId="0" applyFont="1" applyFill="1" applyBorder="1" applyAlignment="1">
      <alignment horizontal="right"/>
    </xf>
    <xf numFmtId="0" fontId="6" fillId="6" borderId="18" xfId="0" applyFont="1" applyFill="1" applyBorder="1" applyAlignment="1">
      <alignment horizontal="center"/>
    </xf>
    <xf numFmtId="0" fontId="6" fillId="6" borderId="17" xfId="0" applyFont="1" applyFill="1" applyBorder="1" applyAlignment="1">
      <alignment horizontal="right"/>
    </xf>
    <xf numFmtId="0" fontId="13" fillId="0" borderId="17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wrapText="1"/>
    </xf>
    <xf numFmtId="168" fontId="13" fillId="0" borderId="17" xfId="0" applyNumberFormat="1" applyFont="1" applyBorder="1" applyAlignment="1">
      <alignment horizontal="center" wrapText="1"/>
    </xf>
    <xf numFmtId="1" fontId="13" fillId="0" borderId="17" xfId="0" applyNumberFormat="1" applyFont="1" applyBorder="1" applyAlignment="1">
      <alignment horizontal="center" wrapText="1"/>
    </xf>
    <xf numFmtId="168" fontId="13" fillId="0" borderId="17" xfId="0" applyNumberFormat="1" applyFont="1" applyBorder="1" applyAlignment="1">
      <alignment horizontal="center" vertical="center" wrapText="1"/>
    </xf>
    <xf numFmtId="0" fontId="13" fillId="0" borderId="17" xfId="3" applyFont="1" applyBorder="1" applyAlignment="1">
      <alignment horizontal="center" wrapText="1"/>
    </xf>
    <xf numFmtId="0" fontId="6" fillId="5" borderId="2" xfId="0" applyFont="1" applyFill="1" applyBorder="1" applyAlignment="1">
      <alignment horizontal="left"/>
    </xf>
    <xf numFmtId="0" fontId="6" fillId="5" borderId="4" xfId="0" applyFont="1" applyFill="1" applyBorder="1" applyAlignment="1">
      <alignment horizontal="left"/>
    </xf>
    <xf numFmtId="0" fontId="6" fillId="6" borderId="2" xfId="0" applyFont="1" applyFill="1" applyBorder="1" applyAlignment="1">
      <alignment horizontal="left" wrapText="1"/>
    </xf>
    <xf numFmtId="0" fontId="6" fillId="6" borderId="4" xfId="0" applyFont="1" applyFill="1" applyBorder="1" applyAlignment="1">
      <alignment horizontal="left" wrapText="1"/>
    </xf>
    <xf numFmtId="0" fontId="6" fillId="6" borderId="2" xfId="0" applyFont="1" applyFill="1" applyBorder="1" applyAlignment="1">
      <alignment horizontal="left"/>
    </xf>
    <xf numFmtId="0" fontId="6" fillId="6" borderId="4" xfId="0" applyFont="1" applyFill="1" applyBorder="1" applyAlignment="1">
      <alignment horizontal="left"/>
    </xf>
    <xf numFmtId="0" fontId="1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 wrapText="1" shrinkToFit="1"/>
    </xf>
    <xf numFmtId="0" fontId="7" fillId="2" borderId="1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vertical="center" wrapText="1" shrinkToFit="1"/>
    </xf>
    <xf numFmtId="0" fontId="9" fillId="3" borderId="3" xfId="0" applyFont="1" applyFill="1" applyBorder="1" applyAlignment="1">
      <alignment horizontal="center" vertical="center" wrapText="1" shrinkToFit="1"/>
    </xf>
    <xf numFmtId="0" fontId="9" fillId="3" borderId="4" xfId="0" applyFont="1" applyFill="1" applyBorder="1" applyAlignment="1">
      <alignment horizontal="center" vertical="center" wrapText="1" shrinkToFit="1"/>
    </xf>
    <xf numFmtId="0" fontId="5" fillId="2" borderId="0" xfId="0" applyFont="1" applyFill="1" applyAlignment="1">
      <alignment horizontal="right"/>
    </xf>
    <xf numFmtId="0" fontId="5" fillId="2" borderId="16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2" borderId="15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13" fillId="2" borderId="15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4" borderId="22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left"/>
    </xf>
    <xf numFmtId="0" fontId="6" fillId="5" borderId="3" xfId="0" applyFont="1" applyFill="1" applyBorder="1" applyAlignment="1">
      <alignment horizontal="left"/>
    </xf>
    <xf numFmtId="0" fontId="13" fillId="2" borderId="16" xfId="0" applyFont="1" applyFill="1" applyBorder="1" applyAlignment="1">
      <alignment horizontal="center"/>
    </xf>
    <xf numFmtId="0" fontId="14" fillId="2" borderId="16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1" fillId="2" borderId="0" xfId="0" applyFont="1" applyFill="1" applyAlignment="1">
      <alignment horizontal="left" wrapText="1"/>
    </xf>
    <xf numFmtId="0" fontId="11" fillId="2" borderId="16" xfId="0" applyFont="1" applyFill="1" applyBorder="1" applyAlignment="1">
      <alignment horizontal="center"/>
    </xf>
    <xf numFmtId="0" fontId="16" fillId="3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17" fillId="3" borderId="0" xfId="0" applyFont="1" applyFill="1" applyAlignment="1">
      <alignment horizontal="left"/>
    </xf>
    <xf numFmtId="167" fontId="13" fillId="0" borderId="17" xfId="0" applyNumberFormat="1" applyFont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/>
    </xf>
    <xf numFmtId="0" fontId="5" fillId="4" borderId="26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13" fillId="0" borderId="4" xfId="0" applyFont="1" applyBorder="1" applyAlignment="1">
      <alignment horizontal="left" vertical="center" wrapText="1"/>
    </xf>
    <xf numFmtId="0" fontId="11" fillId="2" borderId="2" xfId="0" applyFont="1" applyFill="1" applyBorder="1" applyAlignment="1">
      <alignment horizontal="center"/>
    </xf>
    <xf numFmtId="0" fontId="11" fillId="2" borderId="18" xfId="0" applyFont="1" applyFill="1" applyBorder="1" applyAlignment="1">
      <alignment horizontal="center"/>
    </xf>
    <xf numFmtId="0" fontId="13" fillId="0" borderId="4" xfId="0" applyFont="1" applyBorder="1" applyAlignment="1">
      <alignment vertical="center" wrapText="1"/>
    </xf>
    <xf numFmtId="0" fontId="13" fillId="0" borderId="4" xfId="0" applyFont="1" applyBorder="1" applyAlignment="1">
      <alignment wrapText="1"/>
    </xf>
    <xf numFmtId="2" fontId="13" fillId="0" borderId="4" xfId="0" applyNumberFormat="1" applyFont="1" applyBorder="1" applyAlignment="1">
      <alignment wrapText="1"/>
    </xf>
    <xf numFmtId="0" fontId="13" fillId="0" borderId="4" xfId="3" applyFont="1" applyBorder="1" applyAlignment="1">
      <alignment wrapText="1"/>
    </xf>
    <xf numFmtId="0" fontId="13" fillId="0" borderId="27" xfId="0" applyFont="1" applyBorder="1" applyAlignment="1">
      <alignment wrapText="1"/>
    </xf>
  </cellXfs>
  <cellStyles count="4">
    <cellStyle name="Collegamento ipertestuale" xfId="2" builtinId="8"/>
    <cellStyle name="Migliaia" xfId="1" builtinId="3"/>
    <cellStyle name="Normal 11" xfId="3" xr:uid="{8B343287-7EBB-4C7D-87F1-8CB8A2F42EFC}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259292</xdr:colOff>
      <xdr:row>0</xdr:row>
      <xdr:rowOff>106892</xdr:rowOff>
    </xdr:from>
    <xdr:to>
      <xdr:col>3</xdr:col>
      <xdr:colOff>364068</xdr:colOff>
      <xdr:row>2</xdr:row>
      <xdr:rowOff>160867</xdr:rowOff>
    </xdr:to>
    <xdr:pic>
      <xdr:nvPicPr>
        <xdr:cNvPr id="2" name="Picture 1" descr="caritas-albania-logo">
          <a:extLst>
            <a:ext uri="{FF2B5EF4-FFF2-40B4-BE49-F238E27FC236}">
              <a16:creationId xmlns:a16="http://schemas.microsoft.com/office/drawing/2014/main" id="{33DB53F8-8A81-481C-B89D-AE9F21A26AF6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9292" y="106892"/>
          <a:ext cx="1807423" cy="663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aritasalbania@caritasalbania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6A6EC-0C1A-46C3-A4CE-CA57A28D7C61}">
  <dimension ref="A1:L178"/>
  <sheetViews>
    <sheetView tabSelected="1" view="pageBreakPreview" zoomScale="90" zoomScaleNormal="100" zoomScaleSheetLayoutView="90" workbookViewId="0">
      <selection activeCell="A7" sqref="A7:H7"/>
    </sheetView>
  </sheetViews>
  <sheetFormatPr defaultColWidth="9.109375" defaultRowHeight="13.8" x14ac:dyDescent="0.25"/>
  <cols>
    <col min="1" max="1" width="7" style="2" customWidth="1"/>
    <col min="2" max="2" width="12.44140625" style="2" customWidth="1"/>
    <col min="3" max="3" width="5.33203125" style="2" customWidth="1"/>
    <col min="4" max="4" width="47.44140625" style="2" customWidth="1"/>
    <col min="5" max="5" width="9.88671875" style="2" customWidth="1"/>
    <col min="6" max="6" width="8" style="2" customWidth="1"/>
    <col min="7" max="7" width="16.88671875" style="2" customWidth="1"/>
    <col min="8" max="8" width="25.5546875" style="2" customWidth="1"/>
    <col min="9" max="9" width="7.5546875" style="2" customWidth="1"/>
    <col min="10" max="10" width="12.44140625" style="2" bestFit="1" customWidth="1"/>
    <col min="11" max="12" width="9.109375" style="2"/>
    <col min="13" max="13" width="10.44140625" style="2" bestFit="1" customWidth="1"/>
    <col min="14" max="16384" width="9.109375" style="2"/>
  </cols>
  <sheetData>
    <row r="1" spans="1:12" ht="34.5" customHeight="1" x14ac:dyDescent="0.45">
      <c r="A1" s="76" t="s">
        <v>0</v>
      </c>
      <c r="B1" s="76"/>
      <c r="C1" s="76"/>
      <c r="D1" s="76"/>
      <c r="E1" s="76"/>
      <c r="F1" s="76"/>
      <c r="G1" s="76"/>
      <c r="H1" s="76"/>
      <c r="I1" s="1"/>
      <c r="J1" s="1"/>
      <c r="K1" s="1"/>
      <c r="L1" s="1"/>
    </row>
    <row r="3" spans="1:12" ht="24" customHeight="1" x14ac:dyDescent="0.25">
      <c r="A3" s="77" t="s">
        <v>31</v>
      </c>
      <c r="B3" s="77"/>
      <c r="C3" s="77"/>
      <c r="D3" s="77"/>
      <c r="E3" s="77"/>
      <c r="F3" s="77"/>
      <c r="G3" s="77"/>
      <c r="H3" s="77"/>
    </row>
    <row r="4" spans="1:12" ht="24.75" customHeight="1" x14ac:dyDescent="0.25">
      <c r="A4" s="77" t="s">
        <v>32</v>
      </c>
      <c r="B4" s="77"/>
      <c r="C4" s="77"/>
      <c r="D4" s="77"/>
      <c r="E4" s="77"/>
      <c r="F4" s="77"/>
      <c r="G4" s="77"/>
      <c r="H4" s="77"/>
    </row>
    <row r="5" spans="1:12" ht="14.25" customHeight="1" x14ac:dyDescent="0.25">
      <c r="A5" s="3"/>
      <c r="B5" s="3"/>
      <c r="C5" s="3"/>
      <c r="D5" s="3"/>
      <c r="E5" s="3"/>
      <c r="F5" s="3"/>
      <c r="G5" s="3"/>
      <c r="H5" s="3"/>
    </row>
    <row r="6" spans="1:12" ht="22.8" x14ac:dyDescent="0.4">
      <c r="A6" s="78" t="s">
        <v>1</v>
      </c>
      <c r="B6" s="78"/>
      <c r="C6" s="78"/>
      <c r="D6" s="78"/>
      <c r="E6" s="78"/>
      <c r="F6" s="78"/>
      <c r="G6" s="78"/>
      <c r="H6" s="78"/>
      <c r="I6" s="4"/>
      <c r="J6" s="4"/>
    </row>
    <row r="7" spans="1:12" s="5" customFormat="1" ht="30.75" customHeight="1" x14ac:dyDescent="0.25">
      <c r="A7" s="79" t="s">
        <v>2</v>
      </c>
      <c r="B7" s="80"/>
      <c r="C7" s="80"/>
      <c r="D7" s="80"/>
      <c r="E7" s="80"/>
      <c r="F7" s="80"/>
      <c r="G7" s="80"/>
      <c r="H7" s="81"/>
    </row>
    <row r="8" spans="1:12" x14ac:dyDescent="0.25">
      <c r="A8" s="83" t="s">
        <v>3</v>
      </c>
      <c r="B8" s="83"/>
      <c r="C8" s="83"/>
      <c r="D8" s="83"/>
      <c r="E8" s="6"/>
      <c r="F8" s="6"/>
      <c r="G8" s="6"/>
      <c r="H8" s="6"/>
    </row>
    <row r="9" spans="1:12" ht="14.4" customHeight="1" x14ac:dyDescent="0.3">
      <c r="A9" s="84"/>
      <c r="B9" s="84"/>
      <c r="C9" s="84"/>
      <c r="D9" s="84"/>
      <c r="E9" s="82" t="s">
        <v>4</v>
      </c>
      <c r="F9" s="82"/>
      <c r="G9" s="82"/>
      <c r="H9" s="7" t="s">
        <v>33</v>
      </c>
    </row>
    <row r="10" spans="1:12" ht="16.2" customHeight="1" x14ac:dyDescent="0.3">
      <c r="A10" s="83" t="s">
        <v>27</v>
      </c>
      <c r="B10" s="83"/>
      <c r="C10" s="83"/>
      <c r="D10" s="83"/>
      <c r="E10" s="9"/>
      <c r="F10" s="9"/>
      <c r="G10" s="8"/>
    </row>
    <row r="11" spans="1:12" ht="15.6" customHeight="1" x14ac:dyDescent="0.3">
      <c r="A11" s="84"/>
      <c r="B11" s="84"/>
      <c r="C11" s="84"/>
      <c r="D11" s="84"/>
      <c r="E11" s="9"/>
      <c r="F11" s="9"/>
      <c r="G11" s="8"/>
    </row>
    <row r="12" spans="1:12" ht="16.2" customHeight="1" x14ac:dyDescent="0.3">
      <c r="A12" s="83" t="s">
        <v>28</v>
      </c>
      <c r="B12" s="83"/>
      <c r="C12" s="83"/>
      <c r="D12" s="83"/>
      <c r="E12" s="9"/>
      <c r="F12" s="9"/>
      <c r="G12" s="8"/>
    </row>
    <row r="13" spans="1:12" ht="15.6" customHeight="1" x14ac:dyDescent="0.25">
      <c r="A13" s="84"/>
      <c r="B13" s="84"/>
      <c r="C13" s="84"/>
      <c r="D13" s="84"/>
      <c r="E13" s="8"/>
      <c r="F13" s="8"/>
      <c r="G13" s="8"/>
    </row>
    <row r="14" spans="1:12" ht="15.6" customHeight="1" x14ac:dyDescent="0.25">
      <c r="A14" s="83" t="s">
        <v>29</v>
      </c>
      <c r="B14" s="83"/>
      <c r="C14" s="83"/>
      <c r="D14" s="83"/>
      <c r="E14" s="8"/>
      <c r="F14" s="8"/>
      <c r="G14" s="8"/>
    </row>
    <row r="15" spans="1:12" ht="15.6" customHeight="1" x14ac:dyDescent="0.25">
      <c r="A15" s="84"/>
      <c r="B15" s="84"/>
      <c r="C15" s="84"/>
      <c r="D15" s="84"/>
      <c r="E15" s="8"/>
      <c r="F15" s="8"/>
      <c r="G15" s="8"/>
    </row>
    <row r="16" spans="1:12" ht="15.6" customHeight="1" x14ac:dyDescent="0.25">
      <c r="A16" s="83" t="s">
        <v>5</v>
      </c>
      <c r="B16" s="83"/>
      <c r="C16" s="83"/>
      <c r="D16" s="83"/>
      <c r="E16" s="8"/>
      <c r="F16" s="8"/>
      <c r="G16" s="8"/>
    </row>
    <row r="17" spans="1:10" ht="15.6" x14ac:dyDescent="0.3">
      <c r="A17" s="84"/>
      <c r="B17" s="84"/>
      <c r="C17" s="84"/>
      <c r="D17" s="84"/>
      <c r="E17" s="82" t="s">
        <v>30</v>
      </c>
      <c r="F17" s="82"/>
      <c r="G17" s="82"/>
      <c r="H17" s="10"/>
    </row>
    <row r="18" spans="1:10" x14ac:dyDescent="0.25">
      <c r="G18" s="75" t="s">
        <v>55</v>
      </c>
      <c r="H18" s="75"/>
    </row>
    <row r="19" spans="1:10" x14ac:dyDescent="0.25">
      <c r="G19" s="11"/>
      <c r="H19" s="11"/>
    </row>
    <row r="20" spans="1:10" ht="16.2" thickBot="1" x14ac:dyDescent="0.35">
      <c r="A20" s="89" t="s">
        <v>6</v>
      </c>
      <c r="B20" s="89"/>
      <c r="C20" s="89"/>
      <c r="D20" s="89"/>
      <c r="E20" s="89"/>
      <c r="F20" s="89"/>
      <c r="G20" s="89"/>
      <c r="H20" s="89"/>
    </row>
    <row r="21" spans="1:10" s="5" customFormat="1" ht="31.2" customHeight="1" thickBot="1" x14ac:dyDescent="0.3">
      <c r="A21" s="12" t="s">
        <v>7</v>
      </c>
      <c r="B21" s="26" t="s">
        <v>35</v>
      </c>
      <c r="C21" s="90" t="s">
        <v>49</v>
      </c>
      <c r="D21" s="91"/>
      <c r="E21" s="13" t="s">
        <v>8</v>
      </c>
      <c r="F21" s="13" t="s">
        <v>9</v>
      </c>
      <c r="G21" s="14" t="s">
        <v>10</v>
      </c>
      <c r="H21" s="15" t="s">
        <v>11</v>
      </c>
    </row>
    <row r="22" spans="1:10" ht="18" customHeight="1" x14ac:dyDescent="0.25">
      <c r="A22" s="41"/>
      <c r="B22" s="54"/>
      <c r="C22" s="73" t="s">
        <v>90</v>
      </c>
      <c r="D22" s="74"/>
      <c r="E22" s="55"/>
      <c r="F22" s="56"/>
      <c r="G22" s="45"/>
      <c r="H22" s="57"/>
      <c r="J22" s="16"/>
    </row>
    <row r="23" spans="1:10" ht="18" customHeight="1" x14ac:dyDescent="0.3">
      <c r="A23" s="24">
        <v>1</v>
      </c>
      <c r="B23" s="63" t="s">
        <v>34</v>
      </c>
      <c r="C23" s="31"/>
      <c r="D23" s="111" t="s">
        <v>59</v>
      </c>
      <c r="E23" s="64" t="s">
        <v>50</v>
      </c>
      <c r="F23" s="65">
        <v>16.5</v>
      </c>
      <c r="G23" s="33"/>
      <c r="H23" s="34">
        <f>F23*G23</f>
        <v>0</v>
      </c>
      <c r="J23" s="16"/>
    </row>
    <row r="24" spans="1:10" ht="18" customHeight="1" x14ac:dyDescent="0.3">
      <c r="A24" s="24">
        <v>2</v>
      </c>
      <c r="B24" s="63">
        <v>3.1779999999999999</v>
      </c>
      <c r="C24" s="32"/>
      <c r="D24" s="111" t="s">
        <v>60</v>
      </c>
      <c r="E24" s="64" t="s">
        <v>51</v>
      </c>
      <c r="F24" s="66">
        <v>65</v>
      </c>
      <c r="G24" s="33"/>
      <c r="H24" s="34">
        <f t="shared" ref="H24:H32" si="0">F24*G24</f>
        <v>0</v>
      </c>
      <c r="J24" s="16"/>
    </row>
    <row r="25" spans="1:10" ht="18" customHeight="1" x14ac:dyDescent="0.3">
      <c r="A25" s="24">
        <v>3</v>
      </c>
      <c r="B25" s="63">
        <v>2.36</v>
      </c>
      <c r="C25" s="32"/>
      <c r="D25" s="111" t="s">
        <v>61</v>
      </c>
      <c r="E25" s="64" t="s">
        <v>51</v>
      </c>
      <c r="F25" s="66">
        <v>65</v>
      </c>
      <c r="G25" s="33"/>
      <c r="H25" s="34">
        <f t="shared" si="0"/>
        <v>0</v>
      </c>
      <c r="J25" s="16"/>
    </row>
    <row r="26" spans="1:10" ht="18" customHeight="1" x14ac:dyDescent="0.3">
      <c r="A26" s="24">
        <v>4</v>
      </c>
      <c r="B26" s="63" t="s">
        <v>58</v>
      </c>
      <c r="C26" s="32"/>
      <c r="D26" s="111" t="s">
        <v>62</v>
      </c>
      <c r="E26" s="64" t="s">
        <v>50</v>
      </c>
      <c r="F26" s="66">
        <v>20</v>
      </c>
      <c r="G26" s="33"/>
      <c r="H26" s="34">
        <f t="shared" si="0"/>
        <v>0</v>
      </c>
      <c r="J26" s="16"/>
    </row>
    <row r="27" spans="1:10" ht="18" customHeight="1" x14ac:dyDescent="0.3">
      <c r="A27" s="24">
        <v>5</v>
      </c>
      <c r="B27" s="63" t="s">
        <v>47</v>
      </c>
      <c r="C27" s="32"/>
      <c r="D27" s="111" t="s">
        <v>63</v>
      </c>
      <c r="E27" s="64" t="s">
        <v>50</v>
      </c>
      <c r="F27" s="65">
        <v>12.8</v>
      </c>
      <c r="G27" s="33"/>
      <c r="H27" s="34">
        <f t="shared" si="0"/>
        <v>0</v>
      </c>
      <c r="J27" s="16"/>
    </row>
    <row r="28" spans="1:10" ht="18" customHeight="1" x14ac:dyDescent="0.3">
      <c r="A28" s="24">
        <v>6</v>
      </c>
      <c r="B28" s="63" t="s">
        <v>47</v>
      </c>
      <c r="C28" s="32"/>
      <c r="D28" s="111" t="s">
        <v>64</v>
      </c>
      <c r="E28" s="64" t="s">
        <v>50</v>
      </c>
      <c r="F28" s="65">
        <v>19.600000000000001</v>
      </c>
      <c r="G28" s="33"/>
      <c r="H28" s="34">
        <f t="shared" si="0"/>
        <v>0</v>
      </c>
      <c r="J28" s="16"/>
    </row>
    <row r="29" spans="1:10" ht="18" customHeight="1" x14ac:dyDescent="0.3">
      <c r="A29" s="24">
        <v>7</v>
      </c>
      <c r="B29" s="63" t="s">
        <v>47</v>
      </c>
      <c r="C29" s="32"/>
      <c r="D29" s="111" t="s">
        <v>65</v>
      </c>
      <c r="E29" s="64" t="s">
        <v>50</v>
      </c>
      <c r="F29" s="65">
        <v>1.7</v>
      </c>
      <c r="G29" s="33"/>
      <c r="H29" s="34">
        <f t="shared" si="0"/>
        <v>0</v>
      </c>
      <c r="J29" s="16"/>
    </row>
    <row r="30" spans="1:10" ht="18" customHeight="1" x14ac:dyDescent="0.3">
      <c r="A30" s="24">
        <v>8</v>
      </c>
      <c r="B30" s="63" t="s">
        <v>47</v>
      </c>
      <c r="C30" s="32"/>
      <c r="D30" s="111" t="s">
        <v>66</v>
      </c>
      <c r="E30" s="64" t="s">
        <v>50</v>
      </c>
      <c r="F30" s="65">
        <v>2.2999999999999998</v>
      </c>
      <c r="G30" s="33"/>
      <c r="H30" s="34">
        <f t="shared" si="0"/>
        <v>0</v>
      </c>
      <c r="J30" s="16"/>
    </row>
    <row r="31" spans="1:10" ht="18" customHeight="1" x14ac:dyDescent="0.3">
      <c r="A31" s="24">
        <v>9</v>
      </c>
      <c r="B31" s="63">
        <v>166</v>
      </c>
      <c r="C31" s="32"/>
      <c r="D31" s="111" t="s">
        <v>67</v>
      </c>
      <c r="E31" s="64" t="s">
        <v>69</v>
      </c>
      <c r="F31" s="65">
        <v>1.1000000000000001</v>
      </c>
      <c r="G31" s="33"/>
      <c r="H31" s="34">
        <f t="shared" si="0"/>
        <v>0</v>
      </c>
      <c r="J31" s="16"/>
    </row>
    <row r="32" spans="1:10" ht="18" customHeight="1" x14ac:dyDescent="0.3">
      <c r="A32" s="24">
        <v>10</v>
      </c>
      <c r="B32" s="63">
        <v>167</v>
      </c>
      <c r="C32" s="32"/>
      <c r="D32" s="111" t="s">
        <v>68</v>
      </c>
      <c r="E32" s="64" t="s">
        <v>69</v>
      </c>
      <c r="F32" s="65">
        <v>0.4</v>
      </c>
      <c r="G32" s="33"/>
      <c r="H32" s="34">
        <f t="shared" si="0"/>
        <v>0</v>
      </c>
      <c r="J32" s="16"/>
    </row>
    <row r="33" spans="1:10" ht="18" customHeight="1" x14ac:dyDescent="0.25">
      <c r="A33" s="35"/>
      <c r="B33" s="52"/>
      <c r="C33" s="69" t="s">
        <v>36</v>
      </c>
      <c r="D33" s="70"/>
      <c r="E33" s="48"/>
      <c r="F33" s="49"/>
      <c r="G33" s="39"/>
      <c r="H33" s="40">
        <f>SUM(H23:H32)</f>
        <v>0</v>
      </c>
      <c r="J33" s="16"/>
    </row>
    <row r="34" spans="1:10" ht="18" customHeight="1" x14ac:dyDescent="0.25">
      <c r="A34" s="41"/>
      <c r="B34" s="58"/>
      <c r="C34" s="92" t="s">
        <v>91</v>
      </c>
      <c r="D34" s="74"/>
      <c r="E34" s="43"/>
      <c r="F34" s="44"/>
      <c r="G34" s="45"/>
      <c r="H34" s="46"/>
      <c r="J34" s="16"/>
    </row>
    <row r="35" spans="1:10" ht="15.6" x14ac:dyDescent="0.3">
      <c r="A35" s="24">
        <v>1</v>
      </c>
      <c r="B35" s="63" t="s">
        <v>47</v>
      </c>
      <c r="C35" s="108"/>
      <c r="D35" s="114" t="s">
        <v>70</v>
      </c>
      <c r="E35" s="63" t="s">
        <v>52</v>
      </c>
      <c r="F35" s="66">
        <v>720</v>
      </c>
      <c r="G35" s="33"/>
      <c r="H35" s="34">
        <f>F35*G35</f>
        <v>0</v>
      </c>
      <c r="J35" s="16"/>
    </row>
    <row r="36" spans="1:10" ht="18" customHeight="1" x14ac:dyDescent="0.25">
      <c r="A36" s="35"/>
      <c r="B36" s="52"/>
      <c r="C36" s="69" t="s">
        <v>37</v>
      </c>
      <c r="D36" s="70"/>
      <c r="E36" s="48"/>
      <c r="F36" s="49"/>
      <c r="G36" s="39"/>
      <c r="H36" s="40">
        <f>SUM(H35:H35)</f>
        <v>0</v>
      </c>
      <c r="J36" s="16"/>
    </row>
    <row r="37" spans="1:10" ht="18" customHeight="1" x14ac:dyDescent="0.25">
      <c r="A37" s="41"/>
      <c r="B37" s="59"/>
      <c r="C37" s="73" t="s">
        <v>92</v>
      </c>
      <c r="D37" s="74"/>
      <c r="E37" s="43"/>
      <c r="F37" s="44"/>
      <c r="G37" s="45"/>
      <c r="H37" s="46"/>
      <c r="J37" s="16"/>
    </row>
    <row r="38" spans="1:10" ht="15.6" x14ac:dyDescent="0.3">
      <c r="A38" s="24">
        <v>1</v>
      </c>
      <c r="B38" s="63" t="s">
        <v>47</v>
      </c>
      <c r="C38" s="27"/>
      <c r="D38" s="107" t="s">
        <v>71</v>
      </c>
      <c r="E38" s="64" t="s">
        <v>50</v>
      </c>
      <c r="F38" s="67">
        <v>18.069999999999997</v>
      </c>
      <c r="G38" s="33"/>
      <c r="H38" s="34">
        <f>F38*G38</f>
        <v>0</v>
      </c>
      <c r="J38" s="16"/>
    </row>
    <row r="39" spans="1:10" ht="18" customHeight="1" x14ac:dyDescent="0.3">
      <c r="A39" s="24">
        <v>2</v>
      </c>
      <c r="B39" s="63" t="s">
        <v>47</v>
      </c>
      <c r="C39" s="28"/>
      <c r="D39" s="111" t="s">
        <v>72</v>
      </c>
      <c r="E39" s="64" t="s">
        <v>50</v>
      </c>
      <c r="F39" s="67">
        <v>2.8</v>
      </c>
      <c r="G39" s="33"/>
      <c r="H39" s="34">
        <f t="shared" ref="H39" si="1">F39*G39</f>
        <v>0</v>
      </c>
      <c r="J39" s="16"/>
    </row>
    <row r="40" spans="1:10" ht="18" customHeight="1" x14ac:dyDescent="0.25">
      <c r="A40" s="35"/>
      <c r="B40" s="53"/>
      <c r="C40" s="93" t="s">
        <v>38</v>
      </c>
      <c r="D40" s="70"/>
      <c r="E40" s="48"/>
      <c r="F40" s="49"/>
      <c r="G40" s="39"/>
      <c r="H40" s="40">
        <f>SUM(H38:H39)</f>
        <v>0</v>
      </c>
      <c r="J40" s="16"/>
    </row>
    <row r="41" spans="1:10" ht="18" customHeight="1" x14ac:dyDescent="0.25">
      <c r="A41" s="41"/>
      <c r="B41" s="60"/>
      <c r="C41" s="92" t="s">
        <v>93</v>
      </c>
      <c r="D41" s="74"/>
      <c r="E41" s="43"/>
      <c r="F41" s="44"/>
      <c r="G41" s="45"/>
      <c r="H41" s="46"/>
      <c r="J41" s="16"/>
    </row>
    <row r="42" spans="1:10" ht="15.6" x14ac:dyDescent="0.25">
      <c r="A42" s="24">
        <v>1</v>
      </c>
      <c r="B42" s="63">
        <v>209</v>
      </c>
      <c r="C42" s="27"/>
      <c r="D42" s="107" t="s">
        <v>82</v>
      </c>
      <c r="E42" s="63" t="s">
        <v>54</v>
      </c>
      <c r="F42" s="67">
        <v>5.6</v>
      </c>
      <c r="G42" s="33"/>
      <c r="H42" s="34">
        <f>F42*G42</f>
        <v>0</v>
      </c>
      <c r="J42" s="16"/>
    </row>
    <row r="43" spans="1:10" ht="15.6" x14ac:dyDescent="0.3">
      <c r="A43" s="24">
        <v>2</v>
      </c>
      <c r="B43" s="63" t="s">
        <v>47</v>
      </c>
      <c r="C43" s="28"/>
      <c r="D43" s="111" t="s">
        <v>74</v>
      </c>
      <c r="E43" s="63" t="s">
        <v>54</v>
      </c>
      <c r="F43" s="67">
        <v>44.9</v>
      </c>
      <c r="G43" s="33"/>
      <c r="H43" s="34">
        <f t="shared" ref="H43:H49" si="2">F43*G43</f>
        <v>0</v>
      </c>
      <c r="J43" s="16"/>
    </row>
    <row r="44" spans="1:10" ht="15.6" x14ac:dyDescent="0.3">
      <c r="A44" s="24">
        <v>3</v>
      </c>
      <c r="B44" s="63">
        <v>2.206</v>
      </c>
      <c r="C44" s="28"/>
      <c r="D44" s="111" t="s">
        <v>75</v>
      </c>
      <c r="E44" s="63" t="s">
        <v>94</v>
      </c>
      <c r="F44" s="67">
        <v>2</v>
      </c>
      <c r="G44" s="33"/>
      <c r="H44" s="34">
        <f t="shared" si="2"/>
        <v>0</v>
      </c>
      <c r="J44" s="16"/>
    </row>
    <row r="45" spans="1:10" ht="15.6" x14ac:dyDescent="0.3">
      <c r="A45" s="24">
        <v>4</v>
      </c>
      <c r="B45" s="68" t="s">
        <v>47</v>
      </c>
      <c r="C45" s="28"/>
      <c r="D45" s="113" t="s">
        <v>76</v>
      </c>
      <c r="E45" s="64" t="s">
        <v>51</v>
      </c>
      <c r="F45" s="67">
        <v>108</v>
      </c>
      <c r="G45" s="33"/>
      <c r="H45" s="34">
        <f t="shared" si="2"/>
        <v>0</v>
      </c>
      <c r="J45" s="16"/>
    </row>
    <row r="46" spans="1:10" ht="15.6" x14ac:dyDescent="0.3">
      <c r="A46" s="24">
        <v>5</v>
      </c>
      <c r="B46" s="63" t="s">
        <v>47</v>
      </c>
      <c r="C46" s="28"/>
      <c r="D46" s="111" t="s">
        <v>77</v>
      </c>
      <c r="E46" s="64" t="s">
        <v>51</v>
      </c>
      <c r="F46" s="67">
        <v>119</v>
      </c>
      <c r="G46" s="33"/>
      <c r="H46" s="34">
        <f t="shared" si="2"/>
        <v>0</v>
      </c>
      <c r="J46" s="16"/>
    </row>
    <row r="47" spans="1:10" ht="15.6" x14ac:dyDescent="0.3">
      <c r="A47" s="24">
        <v>6</v>
      </c>
      <c r="B47" s="63" t="s">
        <v>47</v>
      </c>
      <c r="C47" s="28"/>
      <c r="D47" s="111" t="s">
        <v>78</v>
      </c>
      <c r="E47" s="64" t="s">
        <v>51</v>
      </c>
      <c r="F47" s="67">
        <v>108</v>
      </c>
      <c r="G47" s="33"/>
      <c r="H47" s="34">
        <f t="shared" si="2"/>
        <v>0</v>
      </c>
      <c r="J47" s="16"/>
    </row>
    <row r="48" spans="1:10" ht="31.2" x14ac:dyDescent="0.3">
      <c r="A48" s="24">
        <v>7</v>
      </c>
      <c r="B48" s="63" t="s">
        <v>47</v>
      </c>
      <c r="C48" s="28"/>
      <c r="D48" s="111" t="s">
        <v>79</v>
      </c>
      <c r="E48" s="64" t="s">
        <v>51</v>
      </c>
      <c r="F48" s="67">
        <v>97.9</v>
      </c>
      <c r="G48" s="33"/>
      <c r="H48" s="34">
        <f t="shared" si="2"/>
        <v>0</v>
      </c>
      <c r="J48" s="16"/>
    </row>
    <row r="49" spans="1:10" ht="31.2" x14ac:dyDescent="0.3">
      <c r="A49" s="24">
        <v>8</v>
      </c>
      <c r="B49" s="63" t="s">
        <v>47</v>
      </c>
      <c r="C49" s="28"/>
      <c r="D49" s="111" t="s">
        <v>80</v>
      </c>
      <c r="E49" s="64" t="s">
        <v>51</v>
      </c>
      <c r="F49" s="67">
        <v>99</v>
      </c>
      <c r="G49" s="33"/>
      <c r="H49" s="34">
        <f t="shared" si="2"/>
        <v>0</v>
      </c>
      <c r="J49" s="16"/>
    </row>
    <row r="50" spans="1:10" ht="15.6" x14ac:dyDescent="0.3">
      <c r="A50" s="24">
        <v>9</v>
      </c>
      <c r="B50" s="63" t="s">
        <v>73</v>
      </c>
      <c r="C50" s="28"/>
      <c r="D50" s="111" t="s">
        <v>81</v>
      </c>
      <c r="E50" s="64" t="s">
        <v>51</v>
      </c>
      <c r="F50" s="67">
        <v>16</v>
      </c>
      <c r="G50" s="33"/>
      <c r="H50" s="34">
        <f>F50*G50</f>
        <v>0</v>
      </c>
      <c r="J50" s="16"/>
    </row>
    <row r="51" spans="1:10" ht="18" customHeight="1" x14ac:dyDescent="0.25">
      <c r="A51" s="35"/>
      <c r="B51" s="53"/>
      <c r="C51" s="93" t="s">
        <v>39</v>
      </c>
      <c r="D51" s="70"/>
      <c r="E51" s="48"/>
      <c r="F51" s="49"/>
      <c r="G51" s="39"/>
      <c r="H51" s="40">
        <f>SUM(H42:H50)</f>
        <v>0</v>
      </c>
      <c r="J51" s="16"/>
    </row>
    <row r="52" spans="1:10" ht="18" customHeight="1" x14ac:dyDescent="0.25">
      <c r="A52" s="41"/>
      <c r="B52" s="60"/>
      <c r="C52" s="92" t="s">
        <v>95</v>
      </c>
      <c r="D52" s="74"/>
      <c r="E52" s="43"/>
      <c r="F52" s="44"/>
      <c r="G52" s="45"/>
      <c r="H52" s="46"/>
      <c r="J52" s="16"/>
    </row>
    <row r="53" spans="1:10" ht="18" customHeight="1" x14ac:dyDescent="0.3">
      <c r="A53" s="24">
        <v>1</v>
      </c>
      <c r="B53" s="63" t="s">
        <v>47</v>
      </c>
      <c r="C53" s="27"/>
      <c r="D53" s="107" t="s">
        <v>97</v>
      </c>
      <c r="E53" s="64" t="s">
        <v>51</v>
      </c>
      <c r="F53" s="67">
        <v>146</v>
      </c>
      <c r="G53" s="33"/>
      <c r="H53" s="34">
        <f>F53*G53</f>
        <v>0</v>
      </c>
      <c r="J53" s="16"/>
    </row>
    <row r="54" spans="1:10" ht="18" customHeight="1" x14ac:dyDescent="0.3">
      <c r="A54" s="24">
        <v>2</v>
      </c>
      <c r="B54" s="63" t="s">
        <v>47</v>
      </c>
      <c r="C54" s="28"/>
      <c r="D54" s="107" t="s">
        <v>41</v>
      </c>
      <c r="E54" s="64" t="s">
        <v>51</v>
      </c>
      <c r="F54" s="67">
        <v>86.6</v>
      </c>
      <c r="G54" s="33"/>
      <c r="H54" s="34">
        <f t="shared" ref="H54:H55" si="3">F54*G54</f>
        <v>0</v>
      </c>
      <c r="J54" s="16"/>
    </row>
    <row r="55" spans="1:10" ht="18" customHeight="1" x14ac:dyDescent="0.3">
      <c r="A55" s="24">
        <v>3</v>
      </c>
      <c r="B55" s="63" t="s">
        <v>47</v>
      </c>
      <c r="C55" s="28"/>
      <c r="D55" s="107" t="s">
        <v>98</v>
      </c>
      <c r="E55" s="64" t="s">
        <v>51</v>
      </c>
      <c r="F55" s="67">
        <v>93</v>
      </c>
      <c r="G55" s="33"/>
      <c r="H55" s="34">
        <f t="shared" si="3"/>
        <v>0</v>
      </c>
      <c r="J55" s="16"/>
    </row>
    <row r="56" spans="1:10" ht="18" customHeight="1" x14ac:dyDescent="0.25">
      <c r="A56" s="35"/>
      <c r="B56" s="50"/>
      <c r="C56" s="69" t="s">
        <v>40</v>
      </c>
      <c r="D56" s="70"/>
      <c r="E56" s="48"/>
      <c r="F56" s="49"/>
      <c r="G56" s="39"/>
      <c r="H56" s="40">
        <f>SUM(H53:H55)</f>
        <v>0</v>
      </c>
      <c r="J56" s="16"/>
    </row>
    <row r="57" spans="1:10" ht="18" customHeight="1" x14ac:dyDescent="0.25">
      <c r="A57" s="41"/>
      <c r="B57" s="61"/>
      <c r="C57" s="73" t="s">
        <v>99</v>
      </c>
      <c r="D57" s="74"/>
      <c r="E57" s="43"/>
      <c r="F57" s="44"/>
      <c r="G57" s="45"/>
      <c r="H57" s="46"/>
      <c r="J57" s="16"/>
    </row>
    <row r="58" spans="1:10" ht="15.6" x14ac:dyDescent="0.3">
      <c r="A58" s="24">
        <v>1</v>
      </c>
      <c r="B58" s="64">
        <v>2.2829999999999999</v>
      </c>
      <c r="C58" s="27"/>
      <c r="D58" s="111" t="s">
        <v>83</v>
      </c>
      <c r="E58" s="64" t="s">
        <v>50</v>
      </c>
      <c r="F58" s="65">
        <v>9.86</v>
      </c>
      <c r="G58" s="33"/>
      <c r="H58" s="34">
        <f>F58*G58</f>
        <v>0</v>
      </c>
      <c r="J58" s="16"/>
    </row>
    <row r="59" spans="1:10" ht="15.6" x14ac:dyDescent="0.3">
      <c r="A59" s="24">
        <v>2</v>
      </c>
      <c r="B59" s="64" t="s">
        <v>47</v>
      </c>
      <c r="C59" s="28"/>
      <c r="D59" s="111" t="s">
        <v>84</v>
      </c>
      <c r="E59" s="64" t="s">
        <v>51</v>
      </c>
      <c r="F59" s="65">
        <v>18.5</v>
      </c>
      <c r="G59" s="33"/>
      <c r="H59" s="34">
        <f t="shared" ref="H59:H64" si="4">F59*G59</f>
        <v>0</v>
      </c>
      <c r="J59" s="16"/>
    </row>
    <row r="60" spans="1:10" ht="15.6" x14ac:dyDescent="0.3">
      <c r="A60" s="24">
        <v>3</v>
      </c>
      <c r="B60" s="64" t="s">
        <v>47</v>
      </c>
      <c r="C60" s="28"/>
      <c r="D60" s="111" t="s">
        <v>85</v>
      </c>
      <c r="E60" s="64" t="s">
        <v>51</v>
      </c>
      <c r="F60" s="65">
        <f>55+(43.4*0.07)</f>
        <v>58.037999999999997</v>
      </c>
      <c r="G60" s="33"/>
      <c r="H60" s="34">
        <f t="shared" si="4"/>
        <v>0</v>
      </c>
      <c r="J60" s="16"/>
    </row>
    <row r="61" spans="1:10" ht="15.6" x14ac:dyDescent="0.3">
      <c r="A61" s="24">
        <v>4</v>
      </c>
      <c r="B61" s="64" t="s">
        <v>47</v>
      </c>
      <c r="C61" s="28"/>
      <c r="D61" s="111" t="s">
        <v>86</v>
      </c>
      <c r="E61" s="64" t="s">
        <v>51</v>
      </c>
      <c r="F61" s="65">
        <v>11</v>
      </c>
      <c r="G61" s="33"/>
      <c r="H61" s="34">
        <f t="shared" si="4"/>
        <v>0</v>
      </c>
      <c r="J61" s="16"/>
    </row>
    <row r="62" spans="1:10" ht="15.6" x14ac:dyDescent="0.3">
      <c r="A62" s="24">
        <v>5</v>
      </c>
      <c r="B62" s="64">
        <v>2.4049999999999998</v>
      </c>
      <c r="C62" s="28"/>
      <c r="D62" s="111" t="s">
        <v>87</v>
      </c>
      <c r="E62" s="64" t="s">
        <v>51</v>
      </c>
      <c r="F62" s="65">
        <v>1.65</v>
      </c>
      <c r="G62" s="33"/>
      <c r="H62" s="34">
        <f t="shared" si="4"/>
        <v>0</v>
      </c>
      <c r="J62" s="16"/>
    </row>
    <row r="63" spans="1:10" ht="31.2" x14ac:dyDescent="0.3">
      <c r="A63" s="24">
        <v>6</v>
      </c>
      <c r="B63" s="64" t="s">
        <v>47</v>
      </c>
      <c r="C63" s="28"/>
      <c r="D63" s="111" t="s">
        <v>88</v>
      </c>
      <c r="E63" s="64" t="s">
        <v>51</v>
      </c>
      <c r="F63" s="65">
        <f>146-16.3+70</f>
        <v>199.7</v>
      </c>
      <c r="G63" s="33"/>
      <c r="H63" s="34">
        <f t="shared" si="4"/>
        <v>0</v>
      </c>
      <c r="J63" s="16"/>
    </row>
    <row r="64" spans="1:10" ht="15.6" x14ac:dyDescent="0.3">
      <c r="A64" s="24">
        <v>7</v>
      </c>
      <c r="B64" s="64" t="s">
        <v>47</v>
      </c>
      <c r="C64" s="28"/>
      <c r="D64" s="111" t="s">
        <v>89</v>
      </c>
      <c r="E64" s="64" t="s">
        <v>51</v>
      </c>
      <c r="F64" s="65">
        <v>93</v>
      </c>
      <c r="G64" s="33"/>
      <c r="H64" s="34">
        <f t="shared" si="4"/>
        <v>0</v>
      </c>
      <c r="J64" s="16"/>
    </row>
    <row r="65" spans="1:10" ht="18" customHeight="1" x14ac:dyDescent="0.25">
      <c r="A65" s="35"/>
      <c r="B65" s="52"/>
      <c r="C65" s="69" t="s">
        <v>42</v>
      </c>
      <c r="D65" s="70"/>
      <c r="E65" s="48"/>
      <c r="F65" s="49"/>
      <c r="G65" s="39"/>
      <c r="H65" s="40">
        <f>SUM(H58:H64)</f>
        <v>0</v>
      </c>
      <c r="J65" s="16"/>
    </row>
    <row r="66" spans="1:10" ht="18" customHeight="1" x14ac:dyDescent="0.25">
      <c r="A66" s="41"/>
      <c r="B66" s="62"/>
      <c r="C66" s="73" t="s">
        <v>100</v>
      </c>
      <c r="D66" s="74"/>
      <c r="E66" s="43"/>
      <c r="F66" s="44"/>
      <c r="G66" s="45"/>
      <c r="H66" s="46"/>
      <c r="J66" s="16"/>
    </row>
    <row r="67" spans="1:10" ht="31.2" x14ac:dyDescent="0.3">
      <c r="A67" s="24">
        <v>1</v>
      </c>
      <c r="B67" s="64" t="s">
        <v>96</v>
      </c>
      <c r="C67" s="29"/>
      <c r="D67" s="111" t="s">
        <v>101</v>
      </c>
      <c r="E67" s="64" t="s">
        <v>51</v>
      </c>
      <c r="F67" s="65">
        <v>15.2</v>
      </c>
      <c r="G67" s="33"/>
      <c r="H67" s="34">
        <f>F67*G67</f>
        <v>0</v>
      </c>
      <c r="J67" s="16"/>
    </row>
    <row r="68" spans="1:10" ht="15.6" x14ac:dyDescent="0.3">
      <c r="A68" s="24">
        <v>2</v>
      </c>
      <c r="B68" s="64" t="s">
        <v>96</v>
      </c>
      <c r="C68" s="30"/>
      <c r="D68" s="111" t="s">
        <v>102</v>
      </c>
      <c r="E68" s="64" t="s">
        <v>51</v>
      </c>
      <c r="F68" s="65">
        <f>0.95*2.2</f>
        <v>2.09</v>
      </c>
      <c r="G68" s="33"/>
      <c r="H68" s="34">
        <f t="shared" ref="H68:H71" si="5">F68*G68</f>
        <v>0</v>
      </c>
      <c r="J68" s="16"/>
    </row>
    <row r="69" spans="1:10" ht="15.6" x14ac:dyDescent="0.3">
      <c r="A69" s="24">
        <v>3</v>
      </c>
      <c r="B69" s="64">
        <v>2.383</v>
      </c>
      <c r="C69" s="30"/>
      <c r="D69" s="111" t="s">
        <v>103</v>
      </c>
      <c r="E69" s="64" t="s">
        <v>51</v>
      </c>
      <c r="F69" s="65">
        <f>4*(0.9*2.2)</f>
        <v>7.9200000000000008</v>
      </c>
      <c r="G69" s="33"/>
      <c r="H69" s="34">
        <f t="shared" si="5"/>
        <v>0</v>
      </c>
      <c r="J69" s="16"/>
    </row>
    <row r="70" spans="1:10" ht="15.6" x14ac:dyDescent="0.3">
      <c r="A70" s="24">
        <v>4</v>
      </c>
      <c r="B70" s="64" t="s">
        <v>96</v>
      </c>
      <c r="C70" s="30"/>
      <c r="D70" s="111" t="s">
        <v>104</v>
      </c>
      <c r="E70" s="64" t="s">
        <v>51</v>
      </c>
      <c r="F70" s="65">
        <f>2*(0.6*0.6)</f>
        <v>0.72</v>
      </c>
      <c r="G70" s="33"/>
      <c r="H70" s="34">
        <f t="shared" si="5"/>
        <v>0</v>
      </c>
      <c r="J70" s="16"/>
    </row>
    <row r="71" spans="1:10" ht="15.6" x14ac:dyDescent="0.3">
      <c r="A71" s="24">
        <v>5</v>
      </c>
      <c r="B71" s="64" t="s">
        <v>96</v>
      </c>
      <c r="C71" s="30"/>
      <c r="D71" s="111" t="s">
        <v>105</v>
      </c>
      <c r="E71" s="64" t="s">
        <v>51</v>
      </c>
      <c r="F71" s="65">
        <f>2*(0.6*1.5)</f>
        <v>1.7999999999999998</v>
      </c>
      <c r="G71" s="33"/>
      <c r="H71" s="34">
        <f t="shared" si="5"/>
        <v>0</v>
      </c>
      <c r="J71" s="16"/>
    </row>
    <row r="72" spans="1:10" ht="15.6" x14ac:dyDescent="0.3">
      <c r="A72" s="24">
        <v>6</v>
      </c>
      <c r="B72" s="64" t="s">
        <v>96</v>
      </c>
      <c r="C72" s="30"/>
      <c r="D72" s="111" t="s">
        <v>106</v>
      </c>
      <c r="E72" s="64" t="s">
        <v>51</v>
      </c>
      <c r="F72" s="65">
        <f>3*(1.2*1.5)</f>
        <v>5.3999999999999995</v>
      </c>
      <c r="G72" s="33"/>
      <c r="H72" s="34">
        <f>F72*G72</f>
        <v>0</v>
      </c>
      <c r="J72" s="16"/>
    </row>
    <row r="73" spans="1:10" ht="18" customHeight="1" x14ac:dyDescent="0.25">
      <c r="A73" s="35"/>
      <c r="B73" s="51"/>
      <c r="C73" s="69" t="s">
        <v>43</v>
      </c>
      <c r="D73" s="70"/>
      <c r="E73" s="48"/>
      <c r="F73" s="49"/>
      <c r="G73" s="39"/>
      <c r="H73" s="40">
        <f>SUM(H67:H72)</f>
        <v>0</v>
      </c>
      <c r="J73" s="16"/>
    </row>
    <row r="74" spans="1:10" ht="27" customHeight="1" x14ac:dyDescent="0.25">
      <c r="A74" s="41"/>
      <c r="B74" s="62"/>
      <c r="C74" s="71" t="s">
        <v>107</v>
      </c>
      <c r="D74" s="72"/>
      <c r="E74" s="43"/>
      <c r="F74" s="44"/>
      <c r="G74" s="45"/>
      <c r="H74" s="46"/>
      <c r="J74" s="16"/>
    </row>
    <row r="75" spans="1:10" ht="15.6" x14ac:dyDescent="0.3">
      <c r="A75" s="24">
        <v>1</v>
      </c>
      <c r="B75" s="63" t="s">
        <v>108</v>
      </c>
      <c r="C75" s="29"/>
      <c r="D75" s="111" t="s">
        <v>112</v>
      </c>
      <c r="E75" s="64" t="s">
        <v>54</v>
      </c>
      <c r="F75" s="65">
        <v>30</v>
      </c>
      <c r="G75" s="33"/>
      <c r="H75" s="34">
        <f>F75*G75</f>
        <v>0</v>
      </c>
      <c r="J75" s="16"/>
    </row>
    <row r="76" spans="1:10" ht="15.6" x14ac:dyDescent="0.3">
      <c r="A76" s="24">
        <v>2</v>
      </c>
      <c r="B76" s="63" t="s">
        <v>109</v>
      </c>
      <c r="C76" s="29"/>
      <c r="D76" s="111" t="s">
        <v>113</v>
      </c>
      <c r="E76" s="64" t="s">
        <v>54</v>
      </c>
      <c r="F76" s="65">
        <v>10</v>
      </c>
      <c r="G76" s="33"/>
      <c r="H76" s="34">
        <f t="shared" ref="H76:H78" si="6">F76*G76</f>
        <v>0</v>
      </c>
      <c r="J76" s="16"/>
    </row>
    <row r="77" spans="1:10" ht="15.6" x14ac:dyDescent="0.3">
      <c r="A77" s="24">
        <v>3</v>
      </c>
      <c r="B77" s="63" t="s">
        <v>110</v>
      </c>
      <c r="C77" s="29"/>
      <c r="D77" s="111" t="s">
        <v>114</v>
      </c>
      <c r="E77" s="64" t="s">
        <v>54</v>
      </c>
      <c r="F77" s="65">
        <v>20</v>
      </c>
      <c r="G77" s="33"/>
      <c r="H77" s="34">
        <f t="shared" si="6"/>
        <v>0</v>
      </c>
      <c r="J77" s="16"/>
    </row>
    <row r="78" spans="1:10" ht="15.6" x14ac:dyDescent="0.3">
      <c r="A78" s="24">
        <v>4</v>
      </c>
      <c r="B78" s="63" t="s">
        <v>111</v>
      </c>
      <c r="C78" s="29"/>
      <c r="D78" s="111" t="s">
        <v>115</v>
      </c>
      <c r="E78" s="64" t="s">
        <v>54</v>
      </c>
      <c r="F78" s="65">
        <v>20</v>
      </c>
      <c r="G78" s="33"/>
      <c r="H78" s="34">
        <f t="shared" si="6"/>
        <v>0</v>
      </c>
      <c r="J78" s="16"/>
    </row>
    <row r="79" spans="1:10" ht="18" customHeight="1" x14ac:dyDescent="0.25">
      <c r="A79" s="35"/>
      <c r="B79" s="50"/>
      <c r="C79" s="69" t="s">
        <v>44</v>
      </c>
      <c r="D79" s="70"/>
      <c r="E79" s="48"/>
      <c r="F79" s="49"/>
      <c r="G79" s="39"/>
      <c r="H79" s="40">
        <f>SUM(H75:H78)</f>
        <v>0</v>
      </c>
      <c r="J79" s="16"/>
    </row>
    <row r="80" spans="1:10" ht="18" customHeight="1" x14ac:dyDescent="0.25">
      <c r="A80" s="41"/>
      <c r="B80" s="42"/>
      <c r="C80" s="73" t="s">
        <v>116</v>
      </c>
      <c r="D80" s="74"/>
      <c r="E80" s="43"/>
      <c r="F80" s="44"/>
      <c r="G80" s="45"/>
      <c r="H80" s="46"/>
      <c r="J80" s="16"/>
    </row>
    <row r="81" spans="1:10" ht="18" customHeight="1" x14ac:dyDescent="0.3">
      <c r="A81" s="24">
        <v>1</v>
      </c>
      <c r="B81" s="64" t="s">
        <v>48</v>
      </c>
      <c r="C81" s="29"/>
      <c r="D81" s="111" t="s">
        <v>121</v>
      </c>
      <c r="E81" s="63" t="s">
        <v>54</v>
      </c>
      <c r="F81" s="67">
        <v>40</v>
      </c>
      <c r="G81" s="33"/>
      <c r="H81" s="34">
        <f>F81*G81</f>
        <v>0</v>
      </c>
      <c r="J81" s="16"/>
    </row>
    <row r="82" spans="1:10" ht="18" customHeight="1" x14ac:dyDescent="0.3">
      <c r="A82" s="24">
        <v>2</v>
      </c>
      <c r="B82" s="64" t="s">
        <v>117</v>
      </c>
      <c r="C82" s="30"/>
      <c r="D82" s="111" t="s">
        <v>122</v>
      </c>
      <c r="E82" s="63" t="s">
        <v>53</v>
      </c>
      <c r="F82" s="67">
        <v>1</v>
      </c>
      <c r="G82" s="33"/>
      <c r="H82" s="34">
        <f t="shared" ref="H82:H85" si="7">F82*G82</f>
        <v>0</v>
      </c>
      <c r="J82" s="16"/>
    </row>
    <row r="83" spans="1:10" ht="18" customHeight="1" x14ac:dyDescent="0.3">
      <c r="A83" s="24">
        <v>3</v>
      </c>
      <c r="B83" s="64" t="s">
        <v>118</v>
      </c>
      <c r="C83" s="30"/>
      <c r="D83" s="111" t="s">
        <v>123</v>
      </c>
      <c r="E83" s="63" t="s">
        <v>53</v>
      </c>
      <c r="F83" s="67">
        <v>9</v>
      </c>
      <c r="G83" s="33"/>
      <c r="H83" s="34">
        <f t="shared" si="7"/>
        <v>0</v>
      </c>
      <c r="J83" s="16"/>
    </row>
    <row r="84" spans="1:10" ht="15.6" x14ac:dyDescent="0.3">
      <c r="A84" s="24">
        <v>4</v>
      </c>
      <c r="B84" s="64" t="s">
        <v>119</v>
      </c>
      <c r="C84" s="30"/>
      <c r="D84" s="111" t="s">
        <v>124</v>
      </c>
      <c r="E84" s="63" t="s">
        <v>53</v>
      </c>
      <c r="F84" s="67">
        <v>1</v>
      </c>
      <c r="G84" s="33"/>
      <c r="H84" s="34">
        <f t="shared" si="7"/>
        <v>0</v>
      </c>
      <c r="J84" s="16"/>
    </row>
    <row r="85" spans="1:10" ht="46.8" x14ac:dyDescent="0.3">
      <c r="A85" s="24">
        <v>5</v>
      </c>
      <c r="B85" s="63" t="s">
        <v>120</v>
      </c>
      <c r="C85" s="30"/>
      <c r="D85" s="112" t="s">
        <v>125</v>
      </c>
      <c r="E85" s="63" t="s">
        <v>126</v>
      </c>
      <c r="F85" s="67">
        <v>1</v>
      </c>
      <c r="G85" s="33"/>
      <c r="H85" s="34">
        <f t="shared" si="7"/>
        <v>0</v>
      </c>
      <c r="J85" s="16"/>
    </row>
    <row r="86" spans="1:10" ht="18" customHeight="1" x14ac:dyDescent="0.25">
      <c r="A86" s="35"/>
      <c r="B86" s="47"/>
      <c r="C86" s="69" t="s">
        <v>45</v>
      </c>
      <c r="D86" s="70"/>
      <c r="E86" s="48"/>
      <c r="F86" s="49"/>
      <c r="G86" s="39"/>
      <c r="H86" s="40">
        <f>SUM(H81:H85)</f>
        <v>0</v>
      </c>
      <c r="J86" s="16"/>
    </row>
    <row r="87" spans="1:10" ht="26.4" customHeight="1" x14ac:dyDescent="0.25">
      <c r="A87" s="41"/>
      <c r="B87" s="42"/>
      <c r="C87" s="71" t="s">
        <v>127</v>
      </c>
      <c r="D87" s="72"/>
      <c r="E87" s="43"/>
      <c r="F87" s="44"/>
      <c r="G87" s="45"/>
      <c r="H87" s="46"/>
      <c r="J87" s="16"/>
    </row>
    <row r="88" spans="1:10" ht="31.2" x14ac:dyDescent="0.25">
      <c r="A88" s="24">
        <v>1</v>
      </c>
      <c r="B88" s="63" t="s">
        <v>128</v>
      </c>
      <c r="C88" s="108"/>
      <c r="D88" s="110" t="s">
        <v>130</v>
      </c>
      <c r="E88" s="63" t="s">
        <v>54</v>
      </c>
      <c r="F88" s="67">
        <v>35</v>
      </c>
      <c r="G88" s="33"/>
      <c r="H88" s="34">
        <f>F88*G88</f>
        <v>0</v>
      </c>
      <c r="J88" s="16"/>
    </row>
    <row r="89" spans="1:10" ht="31.2" x14ac:dyDescent="0.25">
      <c r="A89" s="24">
        <v>2</v>
      </c>
      <c r="B89" s="63" t="s">
        <v>47</v>
      </c>
      <c r="C89" s="109"/>
      <c r="D89" s="110" t="s">
        <v>131</v>
      </c>
      <c r="E89" s="63" t="s">
        <v>54</v>
      </c>
      <c r="F89" s="67">
        <v>65</v>
      </c>
      <c r="G89" s="33"/>
      <c r="H89" s="34">
        <f t="shared" ref="H89:H91" si="8">F89*G89</f>
        <v>0</v>
      </c>
      <c r="J89" s="16"/>
    </row>
    <row r="90" spans="1:10" ht="15.6" x14ac:dyDescent="0.25">
      <c r="A90" s="24">
        <v>3</v>
      </c>
      <c r="B90" s="63">
        <v>513</v>
      </c>
      <c r="C90" s="109"/>
      <c r="D90" s="110" t="s">
        <v>132</v>
      </c>
      <c r="E90" s="63" t="s">
        <v>53</v>
      </c>
      <c r="F90" s="67">
        <v>1</v>
      </c>
      <c r="G90" s="33"/>
      <c r="H90" s="34">
        <f t="shared" si="8"/>
        <v>0</v>
      </c>
      <c r="J90" s="16"/>
    </row>
    <row r="91" spans="1:10" ht="15.6" x14ac:dyDescent="0.25">
      <c r="A91" s="24">
        <v>4</v>
      </c>
      <c r="B91" s="102" t="s">
        <v>129</v>
      </c>
      <c r="C91" s="109"/>
      <c r="D91" s="110" t="s">
        <v>133</v>
      </c>
      <c r="E91" s="63" t="s">
        <v>54</v>
      </c>
      <c r="F91" s="67">
        <v>2</v>
      </c>
      <c r="G91" s="33"/>
      <c r="H91" s="34">
        <f t="shared" si="8"/>
        <v>0</v>
      </c>
      <c r="J91" s="16"/>
    </row>
    <row r="92" spans="1:10" ht="18" customHeight="1" x14ac:dyDescent="0.25">
      <c r="A92" s="35"/>
      <c r="B92" s="36"/>
      <c r="C92" s="69" t="s">
        <v>46</v>
      </c>
      <c r="D92" s="70"/>
      <c r="E92" s="37"/>
      <c r="F92" s="38"/>
      <c r="G92" s="39"/>
      <c r="H92" s="40">
        <f>SUM(H88:H91)</f>
        <v>0</v>
      </c>
      <c r="J92" s="16"/>
    </row>
    <row r="93" spans="1:10" ht="12" customHeight="1" x14ac:dyDescent="0.25">
      <c r="A93" s="41"/>
      <c r="B93" s="42"/>
      <c r="C93" s="71" t="s">
        <v>134</v>
      </c>
      <c r="D93" s="72"/>
      <c r="E93" s="43"/>
      <c r="F93" s="44"/>
      <c r="G93" s="45"/>
      <c r="H93" s="46"/>
      <c r="J93" s="16"/>
    </row>
    <row r="94" spans="1:10" ht="15.6" x14ac:dyDescent="0.3">
      <c r="A94" s="24">
        <v>1</v>
      </c>
      <c r="B94" s="63">
        <v>495</v>
      </c>
      <c r="C94" s="108"/>
      <c r="D94" s="111" t="s">
        <v>136</v>
      </c>
      <c r="E94" s="63" t="s">
        <v>53</v>
      </c>
      <c r="F94" s="67">
        <v>1</v>
      </c>
      <c r="G94" s="33"/>
      <c r="H94" s="34">
        <f>F94*G94</f>
        <v>0</v>
      </c>
      <c r="J94" s="16"/>
    </row>
    <row r="95" spans="1:10" ht="15.6" x14ac:dyDescent="0.3">
      <c r="A95" s="24">
        <v>2</v>
      </c>
      <c r="B95" s="63">
        <v>502</v>
      </c>
      <c r="C95" s="109"/>
      <c r="D95" s="111" t="s">
        <v>137</v>
      </c>
      <c r="E95" s="63" t="s">
        <v>53</v>
      </c>
      <c r="F95" s="67">
        <v>1</v>
      </c>
      <c r="G95" s="33"/>
      <c r="H95" s="34">
        <f t="shared" ref="H95:H96" si="9">F95*G95</f>
        <v>0</v>
      </c>
      <c r="J95" s="16"/>
    </row>
    <row r="96" spans="1:10" ht="31.2" x14ac:dyDescent="0.3">
      <c r="A96" s="24">
        <v>3</v>
      </c>
      <c r="B96" s="63" t="s">
        <v>135</v>
      </c>
      <c r="C96" s="109"/>
      <c r="D96" s="111" t="s">
        <v>138</v>
      </c>
      <c r="E96" s="63" t="s">
        <v>53</v>
      </c>
      <c r="F96" s="67">
        <v>1</v>
      </c>
      <c r="G96" s="33"/>
      <c r="H96" s="34">
        <f t="shared" si="9"/>
        <v>0</v>
      </c>
      <c r="J96" s="16"/>
    </row>
    <row r="97" spans="1:10" x14ac:dyDescent="0.25">
      <c r="A97" s="35"/>
      <c r="B97" s="36"/>
      <c r="C97" s="69" t="s">
        <v>139</v>
      </c>
      <c r="D97" s="70"/>
      <c r="E97" s="37"/>
      <c r="F97" s="38"/>
      <c r="G97" s="39"/>
      <c r="H97" s="40">
        <f>SUM(H94:H96)</f>
        <v>0</v>
      </c>
      <c r="J97" s="16"/>
    </row>
    <row r="98" spans="1:10" ht="29.4" customHeight="1" x14ac:dyDescent="0.25">
      <c r="A98" s="41"/>
      <c r="B98" s="42"/>
      <c r="C98" s="71" t="s">
        <v>140</v>
      </c>
      <c r="D98" s="72"/>
      <c r="E98" s="43"/>
      <c r="F98" s="44"/>
      <c r="G98" s="45"/>
      <c r="H98" s="46"/>
      <c r="J98" s="16"/>
    </row>
    <row r="99" spans="1:10" ht="15.6" x14ac:dyDescent="0.3">
      <c r="A99" s="24">
        <v>1</v>
      </c>
      <c r="B99" s="63" t="s">
        <v>47</v>
      </c>
      <c r="C99" s="108"/>
      <c r="D99" s="111" t="s">
        <v>141</v>
      </c>
      <c r="E99" s="63" t="s">
        <v>54</v>
      </c>
      <c r="F99" s="65">
        <v>58</v>
      </c>
      <c r="G99" s="33"/>
      <c r="H99" s="34">
        <f>F99*G99</f>
        <v>0</v>
      </c>
      <c r="J99" s="16"/>
    </row>
    <row r="100" spans="1:10" ht="15.6" x14ac:dyDescent="0.3">
      <c r="A100" s="24">
        <v>2</v>
      </c>
      <c r="B100" s="63" t="s">
        <v>47</v>
      </c>
      <c r="C100" s="109"/>
      <c r="D100" s="111" t="s">
        <v>142</v>
      </c>
      <c r="E100" s="63" t="s">
        <v>146</v>
      </c>
      <c r="F100" s="65">
        <v>3</v>
      </c>
      <c r="G100" s="33"/>
      <c r="H100" s="34">
        <f t="shared" ref="H100:H103" si="10">F100*G100</f>
        <v>0</v>
      </c>
      <c r="J100" s="16"/>
    </row>
    <row r="101" spans="1:10" ht="15.6" x14ac:dyDescent="0.3">
      <c r="A101" s="24">
        <v>3</v>
      </c>
      <c r="B101" s="63" t="s">
        <v>47</v>
      </c>
      <c r="C101" s="109"/>
      <c r="D101" s="111" t="s">
        <v>143</v>
      </c>
      <c r="E101" s="63" t="s">
        <v>146</v>
      </c>
      <c r="F101" s="65">
        <v>2</v>
      </c>
      <c r="G101" s="33"/>
      <c r="H101" s="34">
        <f t="shared" si="10"/>
        <v>0</v>
      </c>
      <c r="J101" s="16"/>
    </row>
    <row r="102" spans="1:10" ht="15.6" x14ac:dyDescent="0.3">
      <c r="A102" s="24">
        <v>4</v>
      </c>
      <c r="B102" s="63" t="s">
        <v>47</v>
      </c>
      <c r="C102" s="109"/>
      <c r="D102" s="111" t="s">
        <v>144</v>
      </c>
      <c r="E102" s="63" t="s">
        <v>146</v>
      </c>
      <c r="F102" s="65">
        <v>1</v>
      </c>
      <c r="G102" s="33"/>
      <c r="H102" s="34">
        <f t="shared" si="10"/>
        <v>0</v>
      </c>
      <c r="J102" s="16"/>
    </row>
    <row r="103" spans="1:10" ht="31.2" x14ac:dyDescent="0.3">
      <c r="A103" s="24">
        <v>5</v>
      </c>
      <c r="B103" s="63" t="s">
        <v>47</v>
      </c>
      <c r="C103" s="109"/>
      <c r="D103" s="111" t="s">
        <v>145</v>
      </c>
      <c r="E103" s="63" t="s">
        <v>146</v>
      </c>
      <c r="F103" s="65">
        <v>25</v>
      </c>
      <c r="G103" s="33"/>
      <c r="H103" s="34">
        <f t="shared" si="10"/>
        <v>0</v>
      </c>
      <c r="J103" s="16"/>
    </row>
    <row r="104" spans="1:10" x14ac:dyDescent="0.25">
      <c r="A104" s="35"/>
      <c r="B104" s="36"/>
      <c r="C104" s="69" t="s">
        <v>147</v>
      </c>
      <c r="D104" s="70"/>
      <c r="E104" s="37"/>
      <c r="F104" s="38"/>
      <c r="G104" s="39"/>
      <c r="H104" s="40">
        <f>SUM(H99:H103)</f>
        <v>0</v>
      </c>
      <c r="J104" s="16"/>
    </row>
    <row r="105" spans="1:10" ht="30" customHeight="1" x14ac:dyDescent="0.25">
      <c r="A105" s="41"/>
      <c r="B105" s="42"/>
      <c r="C105" s="71" t="s">
        <v>148</v>
      </c>
      <c r="D105" s="72"/>
      <c r="E105" s="43"/>
      <c r="F105" s="44"/>
      <c r="G105" s="45"/>
      <c r="H105" s="46"/>
      <c r="J105" s="16"/>
    </row>
    <row r="106" spans="1:10" ht="46.8" x14ac:dyDescent="0.25">
      <c r="A106" s="24">
        <v>1</v>
      </c>
      <c r="B106" s="63" t="s">
        <v>47</v>
      </c>
      <c r="C106" s="108"/>
      <c r="D106" s="107" t="s">
        <v>149</v>
      </c>
      <c r="E106" s="63" t="s">
        <v>146</v>
      </c>
      <c r="F106" s="67">
        <v>1</v>
      </c>
      <c r="G106" s="33"/>
      <c r="H106" s="34">
        <f>F106*G106</f>
        <v>0</v>
      </c>
      <c r="J106" s="16"/>
    </row>
    <row r="107" spans="1:10" ht="31.2" x14ac:dyDescent="0.25">
      <c r="A107" s="24">
        <v>2</v>
      </c>
      <c r="B107" s="63" t="s">
        <v>47</v>
      </c>
      <c r="C107" s="109"/>
      <c r="D107" s="110" t="s">
        <v>150</v>
      </c>
      <c r="E107" s="63" t="s">
        <v>146</v>
      </c>
      <c r="F107" s="67">
        <v>1</v>
      </c>
      <c r="G107" s="33"/>
      <c r="H107" s="34">
        <f t="shared" ref="H107:H108" si="11">F107*G107</f>
        <v>0</v>
      </c>
      <c r="J107" s="16"/>
    </row>
    <row r="108" spans="1:10" ht="31.2" x14ac:dyDescent="0.25">
      <c r="A108" s="24">
        <v>3</v>
      </c>
      <c r="B108" s="63" t="s">
        <v>47</v>
      </c>
      <c r="C108" s="109"/>
      <c r="D108" s="110" t="s">
        <v>151</v>
      </c>
      <c r="E108" s="63" t="s">
        <v>146</v>
      </c>
      <c r="F108" s="67">
        <v>1</v>
      </c>
      <c r="G108" s="33"/>
      <c r="H108" s="34">
        <f t="shared" si="11"/>
        <v>0</v>
      </c>
      <c r="J108" s="16"/>
    </row>
    <row r="109" spans="1:10" ht="15.6" x14ac:dyDescent="0.25">
      <c r="A109" s="24">
        <v>4</v>
      </c>
      <c r="B109" s="63" t="s">
        <v>47</v>
      </c>
      <c r="C109" s="109"/>
      <c r="D109" s="110" t="s">
        <v>152</v>
      </c>
      <c r="E109" s="63" t="s">
        <v>146</v>
      </c>
      <c r="F109" s="67">
        <v>2</v>
      </c>
      <c r="G109" s="33"/>
      <c r="H109" s="34">
        <f t="shared" ref="H109:H111" si="12">F109*G109</f>
        <v>0</v>
      </c>
      <c r="J109" s="16"/>
    </row>
    <row r="110" spans="1:10" ht="15.6" x14ac:dyDescent="0.25">
      <c r="A110" s="24">
        <v>5</v>
      </c>
      <c r="B110" s="63" t="s">
        <v>47</v>
      </c>
      <c r="C110" s="109"/>
      <c r="D110" s="110" t="s">
        <v>153</v>
      </c>
      <c r="E110" s="63" t="s">
        <v>146</v>
      </c>
      <c r="F110" s="67">
        <v>7</v>
      </c>
      <c r="G110" s="33"/>
      <c r="H110" s="34">
        <f t="shared" si="12"/>
        <v>0</v>
      </c>
      <c r="J110" s="16"/>
    </row>
    <row r="111" spans="1:10" ht="15.6" x14ac:dyDescent="0.25">
      <c r="A111" s="24">
        <v>6</v>
      </c>
      <c r="B111" s="63" t="s">
        <v>47</v>
      </c>
      <c r="C111" s="109"/>
      <c r="D111" s="110" t="s">
        <v>154</v>
      </c>
      <c r="E111" s="63" t="s">
        <v>146</v>
      </c>
      <c r="F111" s="67">
        <v>3</v>
      </c>
      <c r="G111" s="33"/>
      <c r="H111" s="34">
        <f t="shared" si="12"/>
        <v>0</v>
      </c>
      <c r="J111" s="16"/>
    </row>
    <row r="112" spans="1:10" x14ac:dyDescent="0.25">
      <c r="A112" s="35"/>
      <c r="B112" s="36"/>
      <c r="C112" s="69" t="s">
        <v>156</v>
      </c>
      <c r="D112" s="70"/>
      <c r="E112" s="37"/>
      <c r="F112" s="38"/>
      <c r="G112" s="39"/>
      <c r="H112" s="40">
        <f>SUM(H106:H111)</f>
        <v>0</v>
      </c>
      <c r="J112" s="16"/>
    </row>
    <row r="113" spans="1:10" x14ac:dyDescent="0.25">
      <c r="A113" s="41"/>
      <c r="B113" s="42"/>
      <c r="C113" s="71" t="s">
        <v>155</v>
      </c>
      <c r="D113" s="72"/>
      <c r="E113" s="43"/>
      <c r="F113" s="44"/>
      <c r="G113" s="45"/>
      <c r="H113" s="46"/>
      <c r="J113" s="16"/>
    </row>
    <row r="114" spans="1:10" ht="31.2" x14ac:dyDescent="0.25">
      <c r="A114" s="24">
        <v>1</v>
      </c>
      <c r="B114" s="63" t="s">
        <v>47</v>
      </c>
      <c r="C114" s="108"/>
      <c r="D114" s="107" t="s">
        <v>157</v>
      </c>
      <c r="E114" s="63" t="s">
        <v>54</v>
      </c>
      <c r="F114" s="67">
        <v>300</v>
      </c>
      <c r="G114" s="33"/>
      <c r="H114" s="34">
        <f>F114*G114</f>
        <v>0</v>
      </c>
      <c r="J114" s="16"/>
    </row>
    <row r="115" spans="1:10" ht="31.2" x14ac:dyDescent="0.25">
      <c r="A115" s="24">
        <v>2</v>
      </c>
      <c r="B115" s="63" t="s">
        <v>47</v>
      </c>
      <c r="C115" s="109"/>
      <c r="D115" s="107" t="s">
        <v>158</v>
      </c>
      <c r="E115" s="63" t="s">
        <v>54</v>
      </c>
      <c r="F115" s="67">
        <v>240</v>
      </c>
      <c r="G115" s="33"/>
      <c r="H115" s="34">
        <f t="shared" ref="H115:H142" si="13">F115*G115</f>
        <v>0</v>
      </c>
      <c r="J115" s="16"/>
    </row>
    <row r="116" spans="1:10" ht="31.2" x14ac:dyDescent="0.25">
      <c r="A116" s="24">
        <v>3</v>
      </c>
      <c r="B116" s="63" t="s">
        <v>47</v>
      </c>
      <c r="C116" s="109"/>
      <c r="D116" s="107" t="s">
        <v>159</v>
      </c>
      <c r="E116" s="63" t="s">
        <v>54</v>
      </c>
      <c r="F116" s="67">
        <v>25</v>
      </c>
      <c r="G116" s="33"/>
      <c r="H116" s="34">
        <f t="shared" si="13"/>
        <v>0</v>
      </c>
      <c r="J116" s="16"/>
    </row>
    <row r="117" spans="1:10" ht="31.2" x14ac:dyDescent="0.25">
      <c r="A117" s="24">
        <v>4</v>
      </c>
      <c r="B117" s="63" t="s">
        <v>47</v>
      </c>
      <c r="C117" s="108"/>
      <c r="D117" s="107" t="s">
        <v>160</v>
      </c>
      <c r="E117" s="63" t="s">
        <v>54</v>
      </c>
      <c r="F117" s="67">
        <v>830</v>
      </c>
      <c r="G117" s="33"/>
      <c r="H117" s="34">
        <f t="shared" si="13"/>
        <v>0</v>
      </c>
      <c r="J117" s="16"/>
    </row>
    <row r="118" spans="1:10" ht="31.2" x14ac:dyDescent="0.25">
      <c r="A118" s="24">
        <v>5</v>
      </c>
      <c r="B118" s="63" t="s">
        <v>47</v>
      </c>
      <c r="C118" s="109"/>
      <c r="D118" s="107" t="s">
        <v>161</v>
      </c>
      <c r="E118" s="63" t="s">
        <v>54</v>
      </c>
      <c r="F118" s="67">
        <v>750</v>
      </c>
      <c r="G118" s="33"/>
      <c r="H118" s="34">
        <f t="shared" si="13"/>
        <v>0</v>
      </c>
      <c r="J118" s="16"/>
    </row>
    <row r="119" spans="1:10" ht="31.2" x14ac:dyDescent="0.25">
      <c r="A119" s="24">
        <v>6</v>
      </c>
      <c r="B119" s="63" t="s">
        <v>47</v>
      </c>
      <c r="C119" s="109"/>
      <c r="D119" s="107" t="s">
        <v>162</v>
      </c>
      <c r="E119" s="63" t="s">
        <v>54</v>
      </c>
      <c r="F119" s="67">
        <v>120</v>
      </c>
      <c r="G119" s="33"/>
      <c r="H119" s="34">
        <f t="shared" si="13"/>
        <v>0</v>
      </c>
      <c r="J119" s="16"/>
    </row>
    <row r="120" spans="1:10" ht="31.2" x14ac:dyDescent="0.25">
      <c r="A120" s="24">
        <v>7</v>
      </c>
      <c r="B120" s="63" t="s">
        <v>47</v>
      </c>
      <c r="C120" s="109"/>
      <c r="D120" s="107" t="s">
        <v>163</v>
      </c>
      <c r="E120" s="63" t="s">
        <v>54</v>
      </c>
      <c r="F120" s="67">
        <v>12</v>
      </c>
      <c r="G120" s="33"/>
      <c r="H120" s="34">
        <f t="shared" si="13"/>
        <v>0</v>
      </c>
      <c r="J120" s="16"/>
    </row>
    <row r="121" spans="1:10" ht="15.6" x14ac:dyDescent="0.25">
      <c r="A121" s="24">
        <v>8</v>
      </c>
      <c r="B121" s="63" t="s">
        <v>47</v>
      </c>
      <c r="C121" s="109"/>
      <c r="D121" s="107" t="s">
        <v>164</v>
      </c>
      <c r="E121" s="63" t="s">
        <v>54</v>
      </c>
      <c r="F121" s="67">
        <v>80</v>
      </c>
      <c r="G121" s="33"/>
      <c r="H121" s="34">
        <f t="shared" si="13"/>
        <v>0</v>
      </c>
      <c r="J121" s="16"/>
    </row>
    <row r="122" spans="1:10" ht="31.2" x14ac:dyDescent="0.25">
      <c r="A122" s="24">
        <v>9</v>
      </c>
      <c r="B122" s="63" t="s">
        <v>47</v>
      </c>
      <c r="C122" s="109"/>
      <c r="D122" s="107" t="s">
        <v>165</v>
      </c>
      <c r="E122" s="63" t="s">
        <v>54</v>
      </c>
      <c r="F122" s="67">
        <v>40</v>
      </c>
      <c r="G122" s="33"/>
      <c r="H122" s="34">
        <f t="shared" si="13"/>
        <v>0</v>
      </c>
      <c r="J122" s="16"/>
    </row>
    <row r="123" spans="1:10" ht="31.2" x14ac:dyDescent="0.25">
      <c r="A123" s="24">
        <v>10</v>
      </c>
      <c r="B123" s="63" t="s">
        <v>47</v>
      </c>
      <c r="C123" s="109"/>
      <c r="D123" s="107" t="s">
        <v>166</v>
      </c>
      <c r="E123" s="63" t="s">
        <v>146</v>
      </c>
      <c r="F123" s="67">
        <v>27</v>
      </c>
      <c r="G123" s="33"/>
      <c r="H123" s="34">
        <f t="shared" si="13"/>
        <v>0</v>
      </c>
      <c r="J123" s="16"/>
    </row>
    <row r="124" spans="1:10" ht="31.2" x14ac:dyDescent="0.25">
      <c r="A124" s="24">
        <v>11</v>
      </c>
      <c r="B124" s="63" t="s">
        <v>47</v>
      </c>
      <c r="C124" s="109"/>
      <c r="D124" s="107" t="s">
        <v>167</v>
      </c>
      <c r="E124" s="63" t="s">
        <v>146</v>
      </c>
      <c r="F124" s="67">
        <v>2</v>
      </c>
      <c r="G124" s="33"/>
      <c r="H124" s="34">
        <f t="shared" si="13"/>
        <v>0</v>
      </c>
      <c r="J124" s="16"/>
    </row>
    <row r="125" spans="1:10" ht="31.2" x14ac:dyDescent="0.25">
      <c r="A125" s="24">
        <v>12</v>
      </c>
      <c r="B125" s="63" t="s">
        <v>47</v>
      </c>
      <c r="C125" s="108"/>
      <c r="D125" s="107" t="s">
        <v>168</v>
      </c>
      <c r="E125" s="63" t="s">
        <v>146</v>
      </c>
      <c r="F125" s="67">
        <v>2</v>
      </c>
      <c r="G125" s="33"/>
      <c r="H125" s="34">
        <f t="shared" si="13"/>
        <v>0</v>
      </c>
      <c r="J125" s="16"/>
    </row>
    <row r="126" spans="1:10" ht="31.2" x14ac:dyDescent="0.25">
      <c r="A126" s="24">
        <v>13</v>
      </c>
      <c r="B126" s="63" t="s">
        <v>47</v>
      </c>
      <c r="C126" s="109"/>
      <c r="D126" s="107" t="s">
        <v>169</v>
      </c>
      <c r="E126" s="63" t="s">
        <v>146</v>
      </c>
      <c r="F126" s="67">
        <v>1</v>
      </c>
      <c r="G126" s="33"/>
      <c r="H126" s="34">
        <f t="shared" si="13"/>
        <v>0</v>
      </c>
      <c r="J126" s="16"/>
    </row>
    <row r="127" spans="1:10" ht="31.2" x14ac:dyDescent="0.25">
      <c r="A127" s="24">
        <v>14</v>
      </c>
      <c r="B127" s="63" t="s">
        <v>47</v>
      </c>
      <c r="C127" s="109"/>
      <c r="D127" s="107" t="s">
        <v>170</v>
      </c>
      <c r="E127" s="63" t="s">
        <v>146</v>
      </c>
      <c r="F127" s="67">
        <v>2</v>
      </c>
      <c r="G127" s="33"/>
      <c r="H127" s="34">
        <f t="shared" si="13"/>
        <v>0</v>
      </c>
      <c r="J127" s="16"/>
    </row>
    <row r="128" spans="1:10" ht="15.6" x14ac:dyDescent="0.25">
      <c r="A128" s="24">
        <v>15</v>
      </c>
      <c r="B128" s="63" t="s">
        <v>47</v>
      </c>
      <c r="C128" s="109"/>
      <c r="D128" s="107" t="s">
        <v>171</v>
      </c>
      <c r="E128" s="63" t="s">
        <v>146</v>
      </c>
      <c r="F128" s="67">
        <v>27</v>
      </c>
      <c r="G128" s="33"/>
      <c r="H128" s="34">
        <f t="shared" si="13"/>
        <v>0</v>
      </c>
      <c r="J128" s="16"/>
    </row>
    <row r="129" spans="1:10" ht="15.6" x14ac:dyDescent="0.25">
      <c r="A129" s="24">
        <v>16</v>
      </c>
      <c r="B129" s="63" t="s">
        <v>47</v>
      </c>
      <c r="C129" s="109"/>
      <c r="D129" s="107" t="s">
        <v>172</v>
      </c>
      <c r="E129" s="63" t="s">
        <v>146</v>
      </c>
      <c r="F129" s="67">
        <v>2</v>
      </c>
      <c r="G129" s="33"/>
      <c r="H129" s="34">
        <f t="shared" si="13"/>
        <v>0</v>
      </c>
      <c r="J129" s="16"/>
    </row>
    <row r="130" spans="1:10" ht="15.6" x14ac:dyDescent="0.25">
      <c r="A130" s="24">
        <v>17</v>
      </c>
      <c r="B130" s="63" t="s">
        <v>47</v>
      </c>
      <c r="C130" s="109"/>
      <c r="D130" s="107" t="s">
        <v>173</v>
      </c>
      <c r="E130" s="63" t="s">
        <v>146</v>
      </c>
      <c r="F130" s="67">
        <v>27</v>
      </c>
      <c r="G130" s="33"/>
      <c r="H130" s="34">
        <f t="shared" si="13"/>
        <v>0</v>
      </c>
      <c r="J130" s="16"/>
    </row>
    <row r="131" spans="1:10" ht="15.6" x14ac:dyDescent="0.25">
      <c r="A131" s="24">
        <v>18</v>
      </c>
      <c r="B131" s="63" t="s">
        <v>47</v>
      </c>
      <c r="C131" s="109"/>
      <c r="D131" s="107" t="s">
        <v>174</v>
      </c>
      <c r="E131" s="63" t="s">
        <v>146</v>
      </c>
      <c r="F131" s="67">
        <v>2</v>
      </c>
      <c r="G131" s="33"/>
      <c r="H131" s="34">
        <f t="shared" si="13"/>
        <v>0</v>
      </c>
      <c r="J131" s="16"/>
    </row>
    <row r="132" spans="1:10" ht="15.6" x14ac:dyDescent="0.25">
      <c r="A132" s="24">
        <v>19</v>
      </c>
      <c r="B132" s="63" t="s">
        <v>47</v>
      </c>
      <c r="C132" s="109"/>
      <c r="D132" s="107" t="s">
        <v>175</v>
      </c>
      <c r="E132" s="63" t="s">
        <v>146</v>
      </c>
      <c r="F132" s="67">
        <v>22</v>
      </c>
      <c r="G132" s="33"/>
      <c r="H132" s="34">
        <f t="shared" si="13"/>
        <v>0</v>
      </c>
      <c r="J132" s="16"/>
    </row>
    <row r="133" spans="1:10" ht="15.6" x14ac:dyDescent="0.25">
      <c r="A133" s="24">
        <v>20</v>
      </c>
      <c r="B133" s="63" t="s">
        <v>47</v>
      </c>
      <c r="C133" s="109"/>
      <c r="D133" s="107" t="s">
        <v>176</v>
      </c>
      <c r="E133" s="63" t="s">
        <v>146</v>
      </c>
      <c r="F133" s="67">
        <v>4</v>
      </c>
      <c r="G133" s="33"/>
      <c r="H133" s="34">
        <f t="shared" si="13"/>
        <v>0</v>
      </c>
      <c r="J133" s="16"/>
    </row>
    <row r="134" spans="1:10" ht="15.6" x14ac:dyDescent="0.25">
      <c r="A134" s="24">
        <v>21</v>
      </c>
      <c r="B134" s="63" t="s">
        <v>47</v>
      </c>
      <c r="C134" s="109"/>
      <c r="D134" s="107" t="s">
        <v>177</v>
      </c>
      <c r="E134" s="63" t="s">
        <v>146</v>
      </c>
      <c r="F134" s="67">
        <v>8</v>
      </c>
      <c r="G134" s="33"/>
      <c r="H134" s="34">
        <f>F134*G134</f>
        <v>0</v>
      </c>
      <c r="J134" s="16"/>
    </row>
    <row r="135" spans="1:10" ht="15.6" x14ac:dyDescent="0.25">
      <c r="A135" s="24">
        <v>22</v>
      </c>
      <c r="B135" s="63" t="s">
        <v>47</v>
      </c>
      <c r="C135" s="109"/>
      <c r="D135" s="107" t="s">
        <v>178</v>
      </c>
      <c r="E135" s="63" t="s">
        <v>146</v>
      </c>
      <c r="F135" s="67">
        <v>6</v>
      </c>
      <c r="G135" s="33"/>
      <c r="H135" s="34">
        <f t="shared" si="13"/>
        <v>0</v>
      </c>
      <c r="J135" s="16"/>
    </row>
    <row r="136" spans="1:10" ht="15.6" x14ac:dyDescent="0.25">
      <c r="A136" s="24">
        <v>23</v>
      </c>
      <c r="B136" s="63" t="s">
        <v>47</v>
      </c>
      <c r="C136" s="109"/>
      <c r="D136" s="107" t="s">
        <v>179</v>
      </c>
      <c r="E136" s="63" t="s">
        <v>146</v>
      </c>
      <c r="F136" s="67">
        <v>1</v>
      </c>
      <c r="G136" s="33"/>
      <c r="H136" s="34">
        <f t="shared" si="13"/>
        <v>0</v>
      </c>
      <c r="J136" s="16"/>
    </row>
    <row r="137" spans="1:10" ht="15.6" x14ac:dyDescent="0.25">
      <c r="A137" s="24">
        <v>24</v>
      </c>
      <c r="B137" s="63" t="s">
        <v>47</v>
      </c>
      <c r="C137" s="109"/>
      <c r="D137" s="107" t="s">
        <v>180</v>
      </c>
      <c r="E137" s="63" t="s">
        <v>146</v>
      </c>
      <c r="F137" s="67">
        <v>1</v>
      </c>
      <c r="G137" s="33"/>
      <c r="H137" s="34">
        <f t="shared" si="13"/>
        <v>0</v>
      </c>
      <c r="J137" s="16"/>
    </row>
    <row r="138" spans="1:10" ht="15.6" x14ac:dyDescent="0.25">
      <c r="A138" s="24">
        <v>25</v>
      </c>
      <c r="B138" s="63" t="s">
        <v>47</v>
      </c>
      <c r="C138" s="109"/>
      <c r="D138" s="107" t="s">
        <v>181</v>
      </c>
      <c r="E138" s="63" t="s">
        <v>146</v>
      </c>
      <c r="F138" s="67">
        <v>1</v>
      </c>
      <c r="G138" s="33"/>
      <c r="H138" s="34">
        <f t="shared" si="13"/>
        <v>0</v>
      </c>
      <c r="J138" s="16"/>
    </row>
    <row r="139" spans="1:10" ht="15.6" x14ac:dyDescent="0.25">
      <c r="A139" s="24">
        <v>26</v>
      </c>
      <c r="B139" s="63" t="s">
        <v>47</v>
      </c>
      <c r="C139" s="109"/>
      <c r="D139" s="107" t="s">
        <v>182</v>
      </c>
      <c r="E139" s="63" t="s">
        <v>146</v>
      </c>
      <c r="F139" s="67">
        <v>2</v>
      </c>
      <c r="G139" s="33"/>
      <c r="H139" s="34">
        <f t="shared" si="13"/>
        <v>0</v>
      </c>
      <c r="J139" s="16"/>
    </row>
    <row r="140" spans="1:10" ht="15.6" x14ac:dyDescent="0.25">
      <c r="A140" s="24">
        <v>27</v>
      </c>
      <c r="B140" s="63" t="s">
        <v>47</v>
      </c>
      <c r="C140" s="109"/>
      <c r="D140" s="107" t="s">
        <v>183</v>
      </c>
      <c r="E140" s="63" t="s">
        <v>146</v>
      </c>
      <c r="F140" s="67">
        <v>1</v>
      </c>
      <c r="G140" s="33"/>
      <c r="H140" s="34">
        <f t="shared" si="13"/>
        <v>0</v>
      </c>
      <c r="J140" s="16"/>
    </row>
    <row r="141" spans="1:10" ht="15.6" x14ac:dyDescent="0.25">
      <c r="A141" s="24">
        <v>28</v>
      </c>
      <c r="B141" s="63" t="s">
        <v>47</v>
      </c>
      <c r="C141" s="109"/>
      <c r="D141" s="107" t="s">
        <v>184</v>
      </c>
      <c r="E141" s="63" t="s">
        <v>146</v>
      </c>
      <c r="F141" s="67">
        <v>1</v>
      </c>
      <c r="G141" s="33"/>
      <c r="H141" s="34">
        <f t="shared" si="13"/>
        <v>0</v>
      </c>
      <c r="J141" s="16"/>
    </row>
    <row r="142" spans="1:10" ht="15.6" x14ac:dyDescent="0.25">
      <c r="A142" s="24">
        <v>29</v>
      </c>
      <c r="B142" s="63" t="s">
        <v>47</v>
      </c>
      <c r="C142" s="109"/>
      <c r="D142" s="107" t="s">
        <v>185</v>
      </c>
      <c r="E142" s="63" t="s">
        <v>146</v>
      </c>
      <c r="F142" s="67">
        <v>20</v>
      </c>
      <c r="G142" s="33"/>
      <c r="H142" s="34">
        <f t="shared" si="13"/>
        <v>0</v>
      </c>
      <c r="J142" s="16"/>
    </row>
    <row r="143" spans="1:10" ht="15.6" x14ac:dyDescent="0.25">
      <c r="A143" s="24">
        <v>30</v>
      </c>
      <c r="B143" s="63" t="s">
        <v>47</v>
      </c>
      <c r="C143" s="109"/>
      <c r="D143" s="107" t="s">
        <v>186</v>
      </c>
      <c r="E143" s="63" t="s">
        <v>146</v>
      </c>
      <c r="F143" s="67">
        <v>8</v>
      </c>
      <c r="G143" s="33"/>
      <c r="H143" s="34">
        <f t="shared" ref="H143:H145" si="14">F143*G143</f>
        <v>0</v>
      </c>
      <c r="J143" s="16"/>
    </row>
    <row r="144" spans="1:10" ht="15.6" x14ac:dyDescent="0.25">
      <c r="A144" s="24">
        <v>31</v>
      </c>
      <c r="B144" s="63" t="s">
        <v>47</v>
      </c>
      <c r="C144" s="109"/>
      <c r="D144" s="107" t="s">
        <v>187</v>
      </c>
      <c r="E144" s="63" t="s">
        <v>146</v>
      </c>
      <c r="F144" s="67">
        <v>60</v>
      </c>
      <c r="G144" s="33"/>
      <c r="H144" s="34">
        <f t="shared" si="14"/>
        <v>0</v>
      </c>
      <c r="J144" s="16"/>
    </row>
    <row r="145" spans="1:10" ht="15.6" x14ac:dyDescent="0.25">
      <c r="A145" s="24">
        <v>32</v>
      </c>
      <c r="B145" s="63" t="s">
        <v>47</v>
      </c>
      <c r="C145" s="109"/>
      <c r="D145" s="107" t="s">
        <v>188</v>
      </c>
      <c r="E145" s="63" t="s">
        <v>146</v>
      </c>
      <c r="F145" s="67">
        <v>200</v>
      </c>
      <c r="G145" s="33"/>
      <c r="H145" s="34">
        <f t="shared" si="14"/>
        <v>0</v>
      </c>
      <c r="J145" s="16"/>
    </row>
    <row r="146" spans="1:10" x14ac:dyDescent="0.25">
      <c r="A146" s="35"/>
      <c r="B146" s="36"/>
      <c r="C146" s="69" t="s">
        <v>189</v>
      </c>
      <c r="D146" s="70"/>
      <c r="E146" s="37"/>
      <c r="F146" s="38"/>
      <c r="G146" s="39"/>
      <c r="H146" s="40">
        <f>SUM(H114:H145)</f>
        <v>0</v>
      </c>
      <c r="J146" s="16"/>
    </row>
    <row r="147" spans="1:10" x14ac:dyDescent="0.25">
      <c r="A147" s="41"/>
      <c r="B147" s="42"/>
      <c r="C147" s="71" t="s">
        <v>194</v>
      </c>
      <c r="D147" s="72"/>
      <c r="E147" s="43"/>
      <c r="F147" s="44"/>
      <c r="G147" s="45"/>
      <c r="H147" s="46"/>
      <c r="J147" s="16"/>
    </row>
    <row r="148" spans="1:10" ht="31.2" x14ac:dyDescent="0.25">
      <c r="A148" s="24">
        <v>1</v>
      </c>
      <c r="B148" s="63" t="s">
        <v>47</v>
      </c>
      <c r="C148" s="108"/>
      <c r="D148" s="107" t="s">
        <v>190</v>
      </c>
      <c r="E148" s="63" t="s">
        <v>146</v>
      </c>
      <c r="F148" s="67">
        <v>3</v>
      </c>
      <c r="G148" s="33"/>
      <c r="H148" s="34">
        <f>F148*G148</f>
        <v>0</v>
      </c>
      <c r="J148" s="16"/>
    </row>
    <row r="149" spans="1:10" ht="15.6" x14ac:dyDescent="0.25">
      <c r="A149" s="24">
        <v>2</v>
      </c>
      <c r="B149" s="63" t="s">
        <v>47</v>
      </c>
      <c r="C149" s="109"/>
      <c r="D149" s="107" t="s">
        <v>191</v>
      </c>
      <c r="E149" s="63" t="s">
        <v>54</v>
      </c>
      <c r="F149" s="67">
        <v>12</v>
      </c>
      <c r="G149" s="33"/>
      <c r="H149" s="34">
        <f t="shared" ref="H149:H151" si="15">F149*G149</f>
        <v>0</v>
      </c>
      <c r="J149" s="16"/>
    </row>
    <row r="150" spans="1:10" ht="15.6" x14ac:dyDescent="0.25">
      <c r="A150" s="24">
        <v>3</v>
      </c>
      <c r="B150" s="63" t="s">
        <v>47</v>
      </c>
      <c r="C150" s="109"/>
      <c r="D150" s="107" t="s">
        <v>192</v>
      </c>
      <c r="E150" s="63" t="s">
        <v>54</v>
      </c>
      <c r="F150" s="67">
        <v>40</v>
      </c>
      <c r="G150" s="33"/>
      <c r="H150" s="34">
        <f t="shared" si="15"/>
        <v>0</v>
      </c>
      <c r="J150" s="16"/>
    </row>
    <row r="151" spans="1:10" ht="15.6" x14ac:dyDescent="0.25">
      <c r="A151" s="24">
        <v>4</v>
      </c>
      <c r="B151" s="63" t="s">
        <v>47</v>
      </c>
      <c r="C151" s="109"/>
      <c r="D151" s="107" t="s">
        <v>193</v>
      </c>
      <c r="E151" s="63" t="s">
        <v>146</v>
      </c>
      <c r="F151" s="67">
        <v>2</v>
      </c>
      <c r="G151" s="33"/>
      <c r="H151" s="34">
        <f t="shared" si="15"/>
        <v>0</v>
      </c>
      <c r="J151" s="16"/>
    </row>
    <row r="152" spans="1:10" x14ac:dyDescent="0.25">
      <c r="A152" s="35"/>
      <c r="B152" s="36"/>
      <c r="C152" s="69" t="s">
        <v>195</v>
      </c>
      <c r="D152" s="70"/>
      <c r="E152" s="37"/>
      <c r="F152" s="38"/>
      <c r="G152" s="39"/>
      <c r="H152" s="40">
        <f>SUM(H148:H151)</f>
        <v>0</v>
      </c>
      <c r="J152" s="16"/>
    </row>
    <row r="153" spans="1:10" x14ac:dyDescent="0.25">
      <c r="A153" s="41"/>
      <c r="B153" s="42"/>
      <c r="C153" s="71" t="s">
        <v>196</v>
      </c>
      <c r="D153" s="72"/>
      <c r="E153" s="43"/>
      <c r="F153" s="44"/>
      <c r="G153" s="45"/>
      <c r="H153" s="46"/>
      <c r="J153" s="16"/>
    </row>
    <row r="154" spans="1:10" ht="15.6" x14ac:dyDescent="0.3">
      <c r="A154" s="24">
        <v>1</v>
      </c>
      <c r="B154" s="64" t="s">
        <v>197</v>
      </c>
      <c r="C154" s="108"/>
      <c r="D154" s="110" t="s">
        <v>198</v>
      </c>
      <c r="E154" s="64" t="s">
        <v>53</v>
      </c>
      <c r="F154" s="67">
        <v>1</v>
      </c>
      <c r="G154" s="33"/>
      <c r="H154" s="34">
        <f>F154*G154</f>
        <v>0</v>
      </c>
      <c r="J154" s="16"/>
    </row>
    <row r="155" spans="1:10" ht="14.4" thickBot="1" x14ac:dyDescent="0.3">
      <c r="A155" s="35"/>
      <c r="B155" s="36"/>
      <c r="C155" s="69" t="s">
        <v>199</v>
      </c>
      <c r="D155" s="70"/>
      <c r="E155" s="37"/>
      <c r="F155" s="38"/>
      <c r="G155" s="39"/>
      <c r="H155" s="40">
        <f>SUM(H154:H154)</f>
        <v>0</v>
      </c>
      <c r="J155" s="16"/>
    </row>
    <row r="156" spans="1:10" ht="18" customHeight="1" thickBot="1" x14ac:dyDescent="0.35">
      <c r="A156" s="17"/>
      <c r="B156" s="103" t="s">
        <v>56</v>
      </c>
      <c r="C156" s="104"/>
      <c r="D156" s="104"/>
      <c r="E156" s="104"/>
      <c r="F156" s="104"/>
      <c r="G156" s="105"/>
      <c r="H156" s="25">
        <f>SUM(H33+H36+H40+H51+H56+H65+H73+H79+H86+H92+H97+H104+H112+H146+H152+H155)</f>
        <v>0</v>
      </c>
    </row>
    <row r="157" spans="1:10" ht="18" customHeight="1" x14ac:dyDescent="0.25">
      <c r="A157" s="85" t="s">
        <v>12</v>
      </c>
      <c r="B157" s="85"/>
      <c r="C157" s="85"/>
      <c r="D157" s="85"/>
      <c r="E157" s="87"/>
      <c r="F157" s="87"/>
      <c r="G157" s="87"/>
      <c r="H157" s="87"/>
    </row>
    <row r="158" spans="1:10" ht="13.8" customHeight="1" x14ac:dyDescent="0.25">
      <c r="A158" s="106"/>
      <c r="B158" s="106"/>
      <c r="C158" s="106"/>
      <c r="D158" s="106"/>
      <c r="E158" s="88"/>
      <c r="F158" s="88"/>
      <c r="G158" s="88"/>
      <c r="H158" s="88"/>
    </row>
    <row r="159" spans="1:10" ht="15.6" x14ac:dyDescent="0.3">
      <c r="A159" s="18" t="s">
        <v>13</v>
      </c>
      <c r="B159" s="18"/>
      <c r="C159" s="18"/>
      <c r="D159" s="18"/>
      <c r="E159" s="94" t="s">
        <v>57</v>
      </c>
      <c r="F159" s="94"/>
      <c r="G159" s="94"/>
      <c r="H159" s="94"/>
      <c r="I159" s="19"/>
      <c r="J159" s="19"/>
    </row>
    <row r="160" spans="1:10" ht="15.6" x14ac:dyDescent="0.3">
      <c r="A160" s="86" t="s">
        <v>14</v>
      </c>
      <c r="B160" s="86"/>
      <c r="C160" s="86"/>
      <c r="D160" s="86"/>
      <c r="E160" s="88"/>
      <c r="F160" s="88"/>
      <c r="G160" s="88"/>
      <c r="H160" s="88"/>
      <c r="I160" s="19"/>
      <c r="J160" s="19"/>
    </row>
    <row r="161" spans="1:10" x14ac:dyDescent="0.25">
      <c r="A161" s="86" t="s">
        <v>201</v>
      </c>
      <c r="B161" s="86"/>
      <c r="C161" s="86"/>
      <c r="D161" s="86"/>
      <c r="E161" s="94"/>
      <c r="F161" s="94"/>
      <c r="G161" s="94"/>
      <c r="H161" s="94"/>
      <c r="I161" s="19"/>
      <c r="J161" s="19"/>
    </row>
    <row r="162" spans="1:10" x14ac:dyDescent="0.25">
      <c r="A162" s="86"/>
      <c r="B162" s="86"/>
      <c r="C162" s="86"/>
      <c r="D162" s="86"/>
      <c r="E162" s="88"/>
      <c r="F162" s="88"/>
      <c r="G162" s="88"/>
      <c r="H162" s="88"/>
      <c r="I162" s="19"/>
      <c r="J162" s="19"/>
    </row>
    <row r="163" spans="1:10" x14ac:dyDescent="0.25">
      <c r="A163" s="86" t="s">
        <v>15</v>
      </c>
      <c r="B163" s="86"/>
      <c r="C163" s="86"/>
      <c r="D163" s="86"/>
      <c r="E163" s="95"/>
      <c r="F163" s="95"/>
      <c r="G163" s="95"/>
      <c r="H163" s="95"/>
      <c r="I163" s="19"/>
      <c r="J163" s="19"/>
    </row>
    <row r="164" spans="1:10" ht="14.25" customHeight="1" x14ac:dyDescent="0.25">
      <c r="A164" s="86"/>
      <c r="B164" s="86"/>
      <c r="C164" s="86"/>
      <c r="D164" s="86"/>
      <c r="E164" s="96"/>
      <c r="F164" s="96"/>
      <c r="G164" s="96"/>
      <c r="H164" s="96"/>
    </row>
    <row r="165" spans="1:10" x14ac:dyDescent="0.25">
      <c r="A165" s="97" t="s">
        <v>16</v>
      </c>
      <c r="B165" s="97"/>
      <c r="C165" s="97"/>
      <c r="D165" s="97"/>
      <c r="E165" s="97"/>
      <c r="F165" s="97"/>
      <c r="G165" s="97"/>
      <c r="H165" s="97"/>
    </row>
    <row r="166" spans="1:10" ht="14.25" customHeight="1" x14ac:dyDescent="0.25">
      <c r="A166" s="97"/>
      <c r="B166" s="97"/>
      <c r="C166" s="97"/>
      <c r="D166" s="97"/>
      <c r="E166" s="97"/>
      <c r="F166" s="97"/>
      <c r="G166" s="97"/>
      <c r="H166" s="97"/>
    </row>
    <row r="167" spans="1:10" ht="14.25" customHeight="1" x14ac:dyDescent="0.3">
      <c r="A167" s="86" t="s">
        <v>200</v>
      </c>
      <c r="B167" s="86"/>
      <c r="C167" s="86"/>
      <c r="D167" s="86"/>
      <c r="E167" s="88"/>
      <c r="F167" s="88"/>
      <c r="G167" s="88"/>
      <c r="H167" s="88"/>
    </row>
    <row r="168" spans="1:10" ht="14.25" customHeight="1" x14ac:dyDescent="0.25">
      <c r="A168" s="86" t="s">
        <v>17</v>
      </c>
      <c r="B168" s="86"/>
      <c r="C168" s="86"/>
      <c r="D168" s="86"/>
      <c r="E168" s="94"/>
      <c r="F168" s="94"/>
      <c r="G168" s="94"/>
      <c r="H168" s="94"/>
    </row>
    <row r="169" spans="1:10" ht="14.25" customHeight="1" x14ac:dyDescent="0.25">
      <c r="A169" s="86"/>
      <c r="B169" s="86"/>
      <c r="C169" s="86"/>
      <c r="D169" s="86"/>
      <c r="E169" s="88"/>
      <c r="F169" s="88"/>
      <c r="G169" s="88"/>
      <c r="H169" s="88"/>
    </row>
    <row r="170" spans="1:10" ht="14.25" customHeight="1" x14ac:dyDescent="0.3">
      <c r="A170" s="86" t="s">
        <v>18</v>
      </c>
      <c r="B170" s="86"/>
      <c r="C170" s="86"/>
      <c r="D170" s="86"/>
      <c r="E170" s="20"/>
      <c r="F170" s="20"/>
      <c r="G170" s="20"/>
      <c r="H170" s="94"/>
    </row>
    <row r="171" spans="1:10" ht="14.25" customHeight="1" x14ac:dyDescent="0.3">
      <c r="A171" s="86"/>
      <c r="B171" s="86"/>
      <c r="C171" s="86"/>
      <c r="D171" s="86"/>
      <c r="E171" s="20"/>
      <c r="F171" s="20"/>
      <c r="G171" s="20"/>
      <c r="H171" s="88"/>
    </row>
    <row r="172" spans="1:10" ht="28.5" customHeight="1" x14ac:dyDescent="0.3">
      <c r="A172" s="86" t="s">
        <v>19</v>
      </c>
      <c r="B172" s="86"/>
      <c r="C172" s="86"/>
      <c r="D172" s="86"/>
      <c r="E172" s="88"/>
      <c r="F172" s="88"/>
      <c r="G172" s="88"/>
      <c r="H172" s="88"/>
    </row>
    <row r="173" spans="1:10" ht="14.25" customHeight="1" x14ac:dyDescent="0.25">
      <c r="E173" s="98" t="s">
        <v>20</v>
      </c>
      <c r="F173" s="98"/>
      <c r="G173" s="98"/>
      <c r="H173" s="98"/>
    </row>
    <row r="174" spans="1:10" ht="19.5" customHeight="1" x14ac:dyDescent="0.25">
      <c r="A174" s="99" t="s">
        <v>21</v>
      </c>
      <c r="B174" s="99"/>
      <c r="C174" s="99"/>
      <c r="D174" s="99"/>
      <c r="E174" s="100"/>
      <c r="F174" s="100"/>
      <c r="G174" s="100"/>
      <c r="H174" s="100"/>
    </row>
    <row r="175" spans="1:10" x14ac:dyDescent="0.25">
      <c r="A175" s="99" t="s">
        <v>22</v>
      </c>
      <c r="B175" s="99"/>
      <c r="C175" s="99"/>
      <c r="D175" s="99"/>
      <c r="E175" s="100"/>
      <c r="F175" s="100"/>
      <c r="G175" s="100"/>
      <c r="H175" s="100"/>
    </row>
    <row r="176" spans="1:10" ht="14.4" x14ac:dyDescent="0.3">
      <c r="A176" s="101" t="s">
        <v>23</v>
      </c>
      <c r="B176" s="101"/>
      <c r="C176" s="101"/>
      <c r="D176" s="101"/>
      <c r="E176" s="100"/>
      <c r="F176" s="100"/>
      <c r="G176" s="100"/>
      <c r="H176" s="100"/>
    </row>
    <row r="177" spans="1:8" x14ac:dyDescent="0.25">
      <c r="A177" s="99" t="s">
        <v>26</v>
      </c>
      <c r="B177" s="99"/>
      <c r="C177" s="99"/>
      <c r="D177" s="99"/>
      <c r="E177" s="100"/>
      <c r="F177" s="100"/>
      <c r="G177" s="100"/>
      <c r="H177" s="100"/>
    </row>
    <row r="178" spans="1:8" x14ac:dyDescent="0.25">
      <c r="A178" s="21" t="s">
        <v>24</v>
      </c>
      <c r="B178" s="22" t="s">
        <v>25</v>
      </c>
      <c r="C178" s="22"/>
      <c r="D178" s="23"/>
      <c r="E178" s="100"/>
      <c r="F178" s="100"/>
      <c r="G178" s="100"/>
      <c r="H178" s="100"/>
    </row>
  </sheetData>
  <mergeCells count="71">
    <mergeCell ref="C146:D146"/>
    <mergeCell ref="C147:D147"/>
    <mergeCell ref="C152:D152"/>
    <mergeCell ref="C153:D153"/>
    <mergeCell ref="C155:D155"/>
    <mergeCell ref="C98:D98"/>
    <mergeCell ref="C104:D104"/>
    <mergeCell ref="C105:D105"/>
    <mergeCell ref="C112:D112"/>
    <mergeCell ref="C113:D113"/>
    <mergeCell ref="C97:D97"/>
    <mergeCell ref="C93:D93"/>
    <mergeCell ref="A172:D172"/>
    <mergeCell ref="E172:H172"/>
    <mergeCell ref="E173:H173"/>
    <mergeCell ref="A174:D174"/>
    <mergeCell ref="E174:H178"/>
    <mergeCell ref="A175:D175"/>
    <mergeCell ref="A176:D176"/>
    <mergeCell ref="A177:D177"/>
    <mergeCell ref="A170:D171"/>
    <mergeCell ref="H170:H171"/>
    <mergeCell ref="E159:H160"/>
    <mergeCell ref="A160:D160"/>
    <mergeCell ref="A161:D162"/>
    <mergeCell ref="E161:H162"/>
    <mergeCell ref="A163:D164"/>
    <mergeCell ref="E163:H164"/>
    <mergeCell ref="A165:H166"/>
    <mergeCell ref="A167:D167"/>
    <mergeCell ref="E167:H167"/>
    <mergeCell ref="A168:D169"/>
    <mergeCell ref="E168:H169"/>
    <mergeCell ref="A157:D158"/>
    <mergeCell ref="E157:H158"/>
    <mergeCell ref="A20:H20"/>
    <mergeCell ref="B156:G156"/>
    <mergeCell ref="C21:D21"/>
    <mergeCell ref="C22:D22"/>
    <mergeCell ref="C33:D33"/>
    <mergeCell ref="C34:D34"/>
    <mergeCell ref="C36:D36"/>
    <mergeCell ref="C37:D37"/>
    <mergeCell ref="C40:D40"/>
    <mergeCell ref="C41:D41"/>
    <mergeCell ref="C51:D51"/>
    <mergeCell ref="C52:D52"/>
    <mergeCell ref="C56:D56"/>
    <mergeCell ref="C57:D57"/>
    <mergeCell ref="G18:H18"/>
    <mergeCell ref="A1:H1"/>
    <mergeCell ref="A3:H3"/>
    <mergeCell ref="A4:H4"/>
    <mergeCell ref="A6:H6"/>
    <mergeCell ref="A7:H7"/>
    <mergeCell ref="E9:G9"/>
    <mergeCell ref="A10:D11"/>
    <mergeCell ref="A8:D9"/>
    <mergeCell ref="A12:D13"/>
    <mergeCell ref="A14:D15"/>
    <mergeCell ref="A16:D17"/>
    <mergeCell ref="E17:G17"/>
    <mergeCell ref="C65:D65"/>
    <mergeCell ref="C86:D86"/>
    <mergeCell ref="C87:D87"/>
    <mergeCell ref="C92:D92"/>
    <mergeCell ref="C66:D66"/>
    <mergeCell ref="C73:D73"/>
    <mergeCell ref="C74:D74"/>
    <mergeCell ref="C79:D79"/>
    <mergeCell ref="C80:D80"/>
  </mergeCells>
  <hyperlinks>
    <hyperlink ref="B178" r:id="rId1" xr:uid="{238193D4-4D5F-4FA4-BFC1-10FC65A2C0ED}"/>
  </hyperlinks>
  <pageMargins left="0.7" right="0.7" top="0.75" bottom="0.75" header="0.3" footer="0.3"/>
  <pageSetup scale="54" orientation="portrait" r:id="rId2"/>
  <rowBreaks count="2" manualBreakCount="2">
    <brk id="73" max="7" man="1"/>
    <brk id="112" max="7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Kërkesë për ofertë</vt:lpstr>
      <vt:lpstr>'Kërkesë për ofertë'!Area_stampa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Altin Leka</dc:creator>
  <cp:lastModifiedBy>Altin Leka</cp:lastModifiedBy>
  <cp:lastPrinted>2020-10-04T16:07:32Z</cp:lastPrinted>
  <dcterms:created xsi:type="dcterms:W3CDTF">2020-04-03T21:33:20Z</dcterms:created>
  <dcterms:modified xsi:type="dcterms:W3CDTF">2020-10-04T16:07:41Z</dcterms:modified>
</cp:coreProperties>
</file>