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Bela\Downloads\"/>
    </mc:Choice>
  </mc:AlternateContent>
  <xr:revisionPtr revIDLastSave="0" documentId="13_ncr:1_{1EA0FDEF-DA48-4D6B-A2F3-DA02CE948FE5}" xr6:coauthVersionLast="47" xr6:coauthVersionMax="47" xr10:uidLastSave="{00000000-0000-0000-0000-000000000000}"/>
  <bookViews>
    <workbookView xWindow="420" yWindow="0" windowWidth="14205" windowHeight="15120" xr2:uid="{00000000-000D-0000-FFFF-FFFF00000000}"/>
  </bookViews>
  <sheets>
    <sheet name="Table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25" i="1" s="1"/>
  <c r="G28" i="1"/>
  <c r="G64" i="1"/>
  <c r="G52" i="1"/>
  <c r="G112" i="1"/>
  <c r="G63" i="1"/>
  <c r="G62" i="1"/>
  <c r="G87" i="1"/>
  <c r="G88" i="1"/>
  <c r="G89" i="1"/>
  <c r="G90" i="1"/>
  <c r="G91" i="1"/>
  <c r="G95" i="1"/>
  <c r="G96" i="1"/>
  <c r="G97" i="1"/>
  <c r="G98" i="1"/>
  <c r="G99" i="1"/>
  <c r="G78" i="1"/>
  <c r="G79" i="1"/>
  <c r="G80" i="1"/>
  <c r="G81" i="1"/>
  <c r="G82" i="1"/>
  <c r="G83" i="1"/>
  <c r="G77" i="1"/>
  <c r="G69" i="1"/>
  <c r="G70" i="1"/>
  <c r="G71" i="1"/>
  <c r="G72" i="1"/>
  <c r="G73" i="1"/>
  <c r="G74" i="1"/>
  <c r="G68" i="1"/>
  <c r="G65" i="1"/>
  <c r="G61" i="1"/>
  <c r="G50" i="1"/>
  <c r="G51" i="1"/>
  <c r="G53" i="1"/>
  <c r="G54" i="1"/>
  <c r="G55" i="1"/>
  <c r="G56" i="1"/>
  <c r="G57" i="1"/>
  <c r="G58" i="1"/>
  <c r="G49" i="1"/>
  <c r="G45" i="1"/>
  <c r="G46" i="1"/>
  <c r="G44" i="1"/>
  <c r="G42" i="1"/>
  <c r="G29" i="1"/>
  <c r="G30" i="1"/>
  <c r="G31" i="1"/>
  <c r="G32" i="1"/>
  <c r="G33" i="1"/>
  <c r="G34" i="1"/>
  <c r="G35" i="1"/>
  <c r="G36" i="1"/>
  <c r="G169" i="1"/>
  <c r="G170" i="1"/>
  <c r="G168" i="1"/>
  <c r="G167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32" i="1"/>
  <c r="G125" i="1"/>
  <c r="G126" i="1"/>
  <c r="G127" i="1"/>
  <c r="G128" i="1"/>
  <c r="G129" i="1"/>
  <c r="G124" i="1"/>
  <c r="G118" i="1"/>
  <c r="G119" i="1"/>
  <c r="G120" i="1"/>
  <c r="G121" i="1"/>
  <c r="G113" i="1"/>
  <c r="G109" i="1"/>
  <c r="G110" i="1"/>
  <c r="G104" i="1"/>
  <c r="G103" i="1"/>
  <c r="G105" i="1"/>
  <c r="G180" i="1"/>
  <c r="G117" i="1"/>
  <c r="G108" i="1"/>
  <c r="G102" i="1"/>
  <c r="G111" i="1"/>
  <c r="E38" i="1"/>
  <c r="G38" i="1" s="1"/>
  <c r="E37" i="1"/>
  <c r="G37" i="1" s="1"/>
  <c r="G100" i="1" l="1"/>
  <c r="G92" i="1"/>
  <c r="G122" i="1"/>
  <c r="G171" i="1"/>
  <c r="G47" i="1"/>
  <c r="G106" i="1"/>
  <c r="G75" i="1"/>
  <c r="G114" i="1"/>
  <c r="G130" i="1"/>
  <c r="G59" i="1"/>
  <c r="G66" i="1"/>
  <c r="G84" i="1"/>
  <c r="G39" i="1"/>
  <c r="G165" i="1"/>
  <c r="G172" i="1" l="1"/>
  <c r="G173" i="1" s="1"/>
  <c r="G174" i="1" s="1"/>
  <c r="G175" i="1" s="1"/>
  <c r="G176" i="1" l="1"/>
  <c r="G18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4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Jane zbritur brezat dhe arkitraret b/a</t>
        </r>
      </text>
    </comment>
    <comment ref="E4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Jane zbritur brezat dhe arkitraret b/a</t>
        </r>
      </text>
    </comment>
    <comment ref="C64" authorId="0" shapeId="0" xr:uid="{A21B8DE0-26DD-4BBC-9933-A38F63C0A2F6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Per perimetrin e jashtem te catise</t>
        </r>
      </text>
    </comment>
  </commentList>
</comments>
</file>

<file path=xl/sharedStrings.xml><?xml version="1.0" encoding="utf-8"?>
<sst xmlns="http://schemas.openxmlformats.org/spreadsheetml/2006/main" count="401" uniqueCount="227">
  <si>
    <r>
      <rPr>
        <b/>
        <sz val="8.5"/>
        <rFont val="Times New Roman"/>
        <family val="1"/>
      </rPr>
      <t>Nr.</t>
    </r>
  </si>
  <si>
    <r>
      <rPr>
        <b/>
        <sz val="8.5"/>
        <rFont val="Times New Roman"/>
        <family val="1"/>
      </rPr>
      <t>Nr. An.</t>
    </r>
  </si>
  <si>
    <r>
      <rPr>
        <b/>
        <sz val="8.5"/>
        <rFont val="Times New Roman"/>
        <family val="1"/>
      </rPr>
      <t>PERSHKRIMI I PUNIMEVE</t>
    </r>
  </si>
  <si>
    <r>
      <rPr>
        <b/>
        <sz val="8.5"/>
        <rFont val="Times New Roman"/>
        <family val="1"/>
      </rPr>
      <t>NJESIA</t>
    </r>
  </si>
  <si>
    <r>
      <rPr>
        <b/>
        <sz val="8.5"/>
        <rFont val="Times New Roman"/>
        <family val="1"/>
      </rPr>
      <t>SHUMA</t>
    </r>
  </si>
  <si>
    <r>
      <rPr>
        <b/>
        <sz val="8.5"/>
        <rFont val="Times New Roman"/>
        <family val="1"/>
      </rPr>
      <t>PUNIME KONSTRUKTIVE DHE ARKITEKTONIKE</t>
    </r>
  </si>
  <si>
    <r>
      <rPr>
        <b/>
        <sz val="8.5"/>
        <rFont val="Times New Roman"/>
        <family val="1"/>
      </rPr>
      <t>I. Punime  dheu dhe b/a</t>
    </r>
  </si>
  <si>
    <r>
      <rPr>
        <sz val="8.5"/>
        <rFont val="Liberation Serif"/>
        <family val="1"/>
      </rPr>
      <t>2.37/5a</t>
    </r>
  </si>
  <si>
    <r>
      <rPr>
        <sz val="8.5"/>
        <rFont val="Liberation Serif"/>
        <family val="1"/>
      </rPr>
      <t>Transport materiali deri 5 km</t>
    </r>
  </si>
  <si>
    <r>
      <rPr>
        <sz val="8.5"/>
        <rFont val="Liberation Serif"/>
        <family val="1"/>
      </rPr>
      <t>m³</t>
    </r>
  </si>
  <si>
    <r>
      <rPr>
        <sz val="8.5"/>
        <rFont val="Liberation Serif"/>
        <family val="1"/>
      </rPr>
      <t>Skarifikim I siperfaqes( nga pjesa e humusit )</t>
    </r>
  </si>
  <si>
    <r>
      <rPr>
        <sz val="8.5"/>
        <rFont val="Liberation Serif"/>
        <family val="1"/>
      </rPr>
      <t>m²</t>
    </r>
  </si>
  <si>
    <r>
      <rPr>
        <sz val="8.5"/>
        <rFont val="Liberation Serif"/>
        <family val="1"/>
      </rPr>
      <t>Dhe I ngjeshur me tokmak elektrik</t>
    </r>
  </si>
  <si>
    <r>
      <rPr>
        <sz val="8.5"/>
        <rFont val="Liberation Serif"/>
        <family val="1"/>
      </rPr>
      <t>2.258/2</t>
    </r>
  </si>
  <si>
    <r>
      <rPr>
        <sz val="8.5"/>
        <rFont val="Liberation Serif"/>
        <family val="1"/>
      </rPr>
      <t>Nenshtrese zhavorri (20cm)</t>
    </r>
  </si>
  <si>
    <r>
      <rPr>
        <sz val="8.5"/>
        <rFont val="Liberation Serif"/>
        <family val="1"/>
      </rPr>
      <t>An</t>
    </r>
  </si>
  <si>
    <r>
      <rPr>
        <sz val="8.5"/>
        <rFont val="Liberation Serif"/>
        <family val="1"/>
      </rPr>
      <t>Shtrese betoni e varfer C12/15 ( 20cm )</t>
    </r>
  </si>
  <si>
    <r>
      <rPr>
        <sz val="8.5"/>
        <rFont val="Liberation Serif"/>
        <family val="1"/>
      </rPr>
      <t>Pllake themeli C16/20 ( 30cm )</t>
    </r>
  </si>
  <si>
    <r>
      <rPr>
        <sz val="8.5"/>
        <rFont val="Liberation Serif"/>
        <family val="1"/>
      </rPr>
      <t>Kollona beton/arme C20/25</t>
    </r>
  </si>
  <si>
    <r>
      <rPr>
        <sz val="8.5"/>
        <rFont val="Liberation Serif"/>
        <family val="1"/>
      </rPr>
      <t>Trare beton/arme C20/25</t>
    </r>
  </si>
  <si>
    <r>
      <rPr>
        <sz val="8.5"/>
        <rFont val="Liberation Serif"/>
        <family val="1"/>
      </rPr>
      <t>F.V. Hekur betoni Φ 6 ÷ 10 mm</t>
    </r>
  </si>
  <si>
    <r>
      <rPr>
        <sz val="8.5"/>
        <rFont val="Liberation Serif"/>
        <family val="1"/>
      </rPr>
      <t>ton</t>
    </r>
  </si>
  <si>
    <r>
      <rPr>
        <sz val="8.5"/>
        <rFont val="Liberation Serif"/>
        <family val="1"/>
      </rPr>
      <t>F.V. Hekur betoni &gt; Φ 10 mm</t>
    </r>
  </si>
  <si>
    <r>
      <rPr>
        <b/>
        <sz val="8.5"/>
        <rFont val="Times New Roman"/>
        <family val="1"/>
      </rPr>
      <t>II. Konstruksioni</t>
    </r>
  </si>
  <si>
    <r>
      <rPr>
        <sz val="8.5"/>
        <rFont val="Caladea"/>
        <family val="1"/>
      </rPr>
      <t>An</t>
    </r>
  </si>
  <si>
    <r>
      <rPr>
        <sz val="8.5"/>
        <rFont val="Caladea"/>
        <family val="1"/>
      </rPr>
      <t>Konstruksione metalike te perbera</t>
    </r>
  </si>
  <si>
    <r>
      <rPr>
        <sz val="8.5"/>
        <rFont val="Liberation Serif"/>
        <family val="1"/>
      </rPr>
      <t>kg</t>
    </r>
  </si>
  <si>
    <r>
      <rPr>
        <b/>
        <sz val="8.5"/>
        <rFont val="Times New Roman"/>
        <family val="1"/>
      </rPr>
      <t>SHUMA  2</t>
    </r>
  </si>
  <si>
    <r>
      <rPr>
        <b/>
        <sz val="8.5"/>
        <rFont val="Times New Roman"/>
        <family val="1"/>
      </rPr>
      <t>III. Punime Murature</t>
    </r>
  </si>
  <si>
    <r>
      <rPr>
        <sz val="8.5"/>
        <rFont val="Liberation Serif"/>
        <family val="1"/>
      </rPr>
      <t>Mur tulle me 8 vrima t=20cm, llac M-15</t>
    </r>
  </si>
  <si>
    <r>
      <rPr>
        <sz val="8.5"/>
        <rFont val="Liberation Serif"/>
        <family val="1"/>
      </rPr>
      <t>m3</t>
    </r>
  </si>
  <si>
    <r>
      <rPr>
        <sz val="8.5"/>
        <rFont val="Liberation Serif"/>
        <family val="1"/>
      </rPr>
      <t>Mur tulle me 8 vrima, t=10cm, llaç M-15</t>
    </r>
  </si>
  <si>
    <r>
      <rPr>
        <b/>
        <sz val="8.5"/>
        <rFont val="Times New Roman"/>
        <family val="1"/>
      </rPr>
      <t>IV. Punime H/Izolimi dhe Çatie</t>
    </r>
  </si>
  <si>
    <r>
      <rPr>
        <sz val="8.5"/>
        <rFont val="Liberation Serif"/>
        <family val="1"/>
      </rPr>
      <t>Ulluk  vertikal diam.  ¢ 100mm</t>
    </r>
  </si>
  <si>
    <r>
      <rPr>
        <sz val="8.5"/>
        <rFont val="Liberation Serif"/>
        <family val="1"/>
      </rPr>
      <t>ml</t>
    </r>
  </si>
  <si>
    <r>
      <rPr>
        <sz val="8.5"/>
        <rFont val="Liberation Serif"/>
        <family val="1"/>
      </rPr>
      <t>Ulluk shkarkimi horizontal me llamarine xingat</t>
    </r>
  </si>
  <si>
    <r>
      <rPr>
        <sz val="8.5"/>
        <rFont val="Liberation Serif"/>
        <family val="1"/>
      </rPr>
      <t>Kasete shkarkimi me llamarine xingat</t>
    </r>
  </si>
  <si>
    <r>
      <rPr>
        <sz val="8.5"/>
        <rFont val="Liberation Serif"/>
        <family val="1"/>
      </rPr>
      <t>cope</t>
    </r>
  </si>
  <si>
    <r>
      <rPr>
        <sz val="8.5"/>
        <rFont val="Liberation Serif"/>
        <family val="1"/>
      </rPr>
      <t>Mbulese çatie me tjegull marsejeze</t>
    </r>
  </si>
  <si>
    <r>
      <rPr>
        <sz val="8.5"/>
        <rFont val="Liberation Serif"/>
        <family val="1"/>
      </rPr>
      <t>m2</t>
    </r>
  </si>
  <si>
    <r>
      <rPr>
        <sz val="8.5"/>
        <rFont val="Liberation Serif"/>
        <family val="1"/>
      </rPr>
      <t>Membrane avullizoluese</t>
    </r>
  </si>
  <si>
    <r>
      <rPr>
        <sz val="8.5"/>
        <rFont val="Liberation Serif"/>
        <family val="1"/>
      </rPr>
      <t>Mbulese OSB 11 mm (me fiber e listela)</t>
    </r>
  </si>
  <si>
    <r>
      <rPr>
        <sz val="8.5"/>
        <rFont val="Liberation Serif"/>
        <family val="1"/>
      </rPr>
      <t>Izolim catie me lesh guri, 5cm (ʎ=0.037w/m.k, R=1.35 m2.K/W)</t>
    </r>
  </si>
  <si>
    <r>
      <rPr>
        <sz val="8.5"/>
        <rFont val="Liberation Serif"/>
        <family val="1"/>
      </rPr>
      <t>Hidroizolim me emulsion dhe bitum i pllakes se betonit</t>
    </r>
  </si>
  <si>
    <r>
      <rPr>
        <sz val="8.5"/>
        <rFont val="Liberation Serif"/>
        <family val="1"/>
      </rPr>
      <t>196/a</t>
    </r>
  </si>
  <si>
    <r>
      <rPr>
        <sz val="8.5"/>
        <rFont val="Liberation Serif"/>
        <family val="1"/>
      </rPr>
      <t>H/izolim 1 guajn ne tualet</t>
    </r>
  </si>
  <si>
    <r>
      <rPr>
        <b/>
        <sz val="8.5"/>
        <rFont val="Times New Roman"/>
        <family val="1"/>
      </rPr>
      <t>SHUMA  4</t>
    </r>
  </si>
  <si>
    <r>
      <rPr>
        <b/>
        <sz val="8.5"/>
        <rFont val="Times New Roman"/>
        <family val="1"/>
      </rPr>
      <t>V. Punime Tavani e Suvatimi</t>
    </r>
  </si>
  <si>
    <r>
      <rPr>
        <sz val="8.5"/>
        <rFont val="Liberation Serif"/>
        <family val="1"/>
      </rPr>
      <t>Suva brenda mur tulle, me pompe, llaç perzier M 25</t>
    </r>
  </si>
  <si>
    <r>
      <rPr>
        <sz val="8.5"/>
        <rFont val="Liberation Serif"/>
        <family val="1"/>
      </rPr>
      <t>An.</t>
    </r>
  </si>
  <si>
    <r>
      <rPr>
        <sz val="8.5"/>
        <rFont val="Liberation Serif"/>
        <family val="1"/>
      </rPr>
      <t>Tavan me kartonxhes</t>
    </r>
  </si>
  <si>
    <r>
      <rPr>
        <sz val="8.5"/>
        <rFont val="Liberation Serif"/>
        <family val="1"/>
      </rPr>
      <t>Veshje fasade me polisterol t=5cm + rrjete + suva.</t>
    </r>
  </si>
  <si>
    <r>
      <rPr>
        <b/>
        <sz val="8.5"/>
        <rFont val="Times New Roman"/>
        <family val="1"/>
      </rPr>
      <t>SHUMA 5</t>
    </r>
  </si>
  <si>
    <r>
      <rPr>
        <b/>
        <sz val="8.5"/>
        <rFont val="Times New Roman"/>
        <family val="1"/>
      </rPr>
      <t>VI. PUNIME SHTRESASH DHE VESHJESH</t>
    </r>
  </si>
  <si>
    <r>
      <rPr>
        <sz val="8.5"/>
        <rFont val="Liberation Serif"/>
        <family val="1"/>
      </rPr>
      <t>Shtrese stirobetoni</t>
    </r>
  </si>
  <si>
    <r>
      <rPr>
        <sz val="8.5"/>
        <rFont val="Liberation Serif"/>
        <family val="1"/>
      </rPr>
      <t>Veshje me pllake, tualet dhe kuzhine</t>
    </r>
  </si>
  <si>
    <r>
      <rPr>
        <sz val="8.5"/>
        <rFont val="Liberation Serif"/>
        <family val="1"/>
      </rPr>
      <t>Shtrim me pllake qeramike + plintus</t>
    </r>
  </si>
  <si>
    <r>
      <rPr>
        <sz val="8.5"/>
        <rFont val="Liberation Serif"/>
        <family val="1"/>
      </rPr>
      <t>Shtrim me pllake per jashte, verande, parahyrje</t>
    </r>
  </si>
  <si>
    <r>
      <rPr>
        <sz val="8.5"/>
        <rFont val="Liberation Serif"/>
        <family val="1"/>
      </rPr>
      <t>Pragje dritare me pllake granili te armuar me boje</t>
    </r>
  </si>
  <si>
    <r>
      <rPr>
        <sz val="8.5"/>
        <rFont val="Liberation Serif"/>
        <family val="1"/>
      </rPr>
      <t>Boje hidromat, Lyerje e mureve dhe tavaneve, interier</t>
    </r>
  </si>
  <si>
    <r>
      <rPr>
        <sz val="8.5"/>
        <rFont val="Liberation Serif"/>
        <family val="1"/>
      </rPr>
      <t>Boje hidroplastike, Lyerje e mureve, exterier</t>
    </r>
  </si>
  <si>
    <r>
      <rPr>
        <b/>
        <sz val="8.5"/>
        <rFont val="Times New Roman"/>
        <family val="1"/>
      </rPr>
      <t>SHUMA 6</t>
    </r>
  </si>
  <si>
    <r>
      <rPr>
        <b/>
        <sz val="8.5"/>
        <rFont val="Times New Roman"/>
        <family val="1"/>
      </rPr>
      <t>VII. PUNIME DYER DHE DRITARE</t>
    </r>
  </si>
  <si>
    <r>
      <rPr>
        <sz val="8.5"/>
        <rFont val="Liberation Serif"/>
        <family val="1"/>
      </rPr>
      <t>F.V Vetrate d/alumini plastike me dopio xham + dere, h= 250 cm</t>
    </r>
  </si>
  <si>
    <r>
      <rPr>
        <sz val="8.5"/>
        <rFont val="Liberation Serif"/>
        <family val="1"/>
      </rPr>
      <t>Dere e jashtme, 95x220 cm, e blinduar</t>
    </r>
  </si>
  <si>
    <r>
      <rPr>
        <sz val="8.5"/>
        <rFont val="Liberation Serif"/>
        <family val="1"/>
      </rPr>
      <t>F.V Dere tamburato, 90x220 cm</t>
    </r>
  </si>
  <si>
    <r>
      <rPr>
        <sz val="8.5"/>
        <rFont val="Liberation Serif"/>
        <family val="1"/>
      </rPr>
      <t>F.V Dritare tualeti 60x60 cm, dopio xham</t>
    </r>
  </si>
  <si>
    <r>
      <rPr>
        <sz val="8.5"/>
        <rFont val="Liberation Serif"/>
        <family val="1"/>
      </rPr>
      <t>F.V Dritare 60x150 cm, dopio xham</t>
    </r>
  </si>
  <si>
    <r>
      <rPr>
        <sz val="8.5"/>
        <rFont val="Liberation Serif"/>
        <family val="1"/>
      </rPr>
      <t>F.V Dritare 120x150 cm, dopio xham</t>
    </r>
  </si>
  <si>
    <r>
      <rPr>
        <b/>
        <sz val="8.5"/>
        <rFont val="Times New Roman"/>
        <family val="1"/>
      </rPr>
      <t>SHUMA 7</t>
    </r>
  </si>
  <si>
    <r>
      <rPr>
        <b/>
        <sz val="8.5"/>
        <rFont val="Times New Roman"/>
        <family val="1"/>
      </rPr>
      <t>PREVENTIV HVAC</t>
    </r>
  </si>
  <si>
    <r>
      <rPr>
        <b/>
        <sz val="8.5"/>
        <rFont val="Times New Roman"/>
        <family val="1"/>
      </rPr>
      <t>VIII. INSTALIMET MEKANIKE | Rrjeti i shperndarjes se tubacioneve te bakrit dhe kondenses</t>
    </r>
  </si>
  <si>
    <r>
      <rPr>
        <sz val="8.5"/>
        <rFont val="Liberation Serif"/>
        <family val="1"/>
      </rPr>
      <t>An.1/m</t>
    </r>
  </si>
  <si>
    <r>
      <rPr>
        <sz val="8.5"/>
        <rFont val="Liberation Serif"/>
        <family val="1"/>
      </rPr>
      <t>Tub bakri I termoizoluar Ø 6.4</t>
    </r>
  </si>
  <si>
    <r>
      <rPr>
        <sz val="8.5"/>
        <rFont val="Liberation Serif"/>
        <family val="1"/>
      </rPr>
      <t>An.2/m</t>
    </r>
  </si>
  <si>
    <r>
      <rPr>
        <sz val="8.5"/>
        <rFont val="Liberation Serif"/>
        <family val="1"/>
      </rPr>
      <t>Tub bakri I termoizoluar Ø 9.5</t>
    </r>
  </si>
  <si>
    <r>
      <rPr>
        <sz val="8.5"/>
        <rFont val="Liberation Serif"/>
        <family val="1"/>
      </rPr>
      <t>An.3/m</t>
    </r>
  </si>
  <si>
    <r>
      <rPr>
        <sz val="8.5"/>
        <rFont val="Liberation Serif"/>
        <family val="1"/>
      </rPr>
      <t>Tub bakri I termoizoluar Ø 12.7</t>
    </r>
  </si>
  <si>
    <r>
      <rPr>
        <sz val="8.5"/>
        <rFont val="Liberation Serif"/>
        <family val="1"/>
      </rPr>
      <t>An.4/m</t>
    </r>
  </si>
  <si>
    <r>
      <rPr>
        <sz val="8.5"/>
        <rFont val="Liberation Serif"/>
        <family val="1"/>
      </rPr>
      <t>Tub PP Ø 32</t>
    </r>
  </si>
  <si>
    <r>
      <rPr>
        <b/>
        <sz val="8.5"/>
        <rFont val="Times New Roman"/>
        <family val="1"/>
      </rPr>
      <t>SHUMA 8</t>
    </r>
  </si>
  <si>
    <r>
      <rPr>
        <b/>
        <sz val="8.5"/>
        <rFont val="Times New Roman"/>
        <family val="1"/>
      </rPr>
      <t>PREVENTIV HIDRO-TEKNIK</t>
    </r>
  </si>
  <si>
    <r>
      <rPr>
        <b/>
        <sz val="8.5"/>
        <rFont val="Times New Roman"/>
        <family val="1"/>
      </rPr>
      <t>IX. FURNIZIMI ME UJE | Instalimet e ujesjellesit</t>
    </r>
  </si>
  <si>
    <r>
      <rPr>
        <sz val="8.5"/>
        <rFont val="Liberation Serif"/>
        <family val="1"/>
      </rPr>
      <t>2.491/b</t>
    </r>
  </si>
  <si>
    <r>
      <rPr>
        <sz val="8.5"/>
        <rFont val="Liberation Serif"/>
        <family val="1"/>
      </rPr>
      <t>F.V Tuba e rakorderi ujesjellesi PPR d=20~25mm</t>
    </r>
  </si>
  <si>
    <r>
      <rPr>
        <sz val="8.5"/>
        <rFont val="Liberation Serif"/>
        <family val="1"/>
      </rPr>
      <t>2.494/2</t>
    </r>
  </si>
  <si>
    <r>
      <rPr>
        <sz val="8.5"/>
        <rFont val="Liberation Serif"/>
        <family val="1"/>
      </rPr>
      <t>F.V saracineska bronzi Ø 1 " = 25 mm</t>
    </r>
  </si>
  <si>
    <r>
      <rPr>
        <sz val="8.5"/>
        <rFont val="Liberation Serif"/>
        <family val="1"/>
      </rPr>
      <t>An-1/1</t>
    </r>
  </si>
  <si>
    <r>
      <rPr>
        <sz val="8.5"/>
        <rFont val="Liberation Serif"/>
        <family val="1"/>
      </rPr>
      <t>F.V Minisaracineska te vogla te kromuara  Ø20 mm</t>
    </r>
  </si>
  <si>
    <r>
      <rPr>
        <sz val="8.5"/>
        <rFont val="Liberation Serif"/>
        <family val="1"/>
      </rPr>
      <t>An 1/2</t>
    </r>
  </si>
  <si>
    <r>
      <rPr>
        <sz val="8.5"/>
        <rFont val="Liberation Serif"/>
        <family val="1"/>
      </rPr>
      <t>F.V Valvul moskthimi Ø 1 " =25 mm</t>
    </r>
  </si>
  <si>
    <r>
      <rPr>
        <sz val="8.5"/>
        <rFont val="Liberation Serif"/>
        <family val="1"/>
      </rPr>
      <t>An-1/3</t>
    </r>
  </si>
  <si>
    <r>
      <rPr>
        <sz val="8.5"/>
        <rFont val="Liberation Serif"/>
        <family val="1"/>
      </rPr>
      <t xml:space="preserve">Grup Furnizimi me uje(saracineske 2+filter mekanike 2"+reduktues
</t>
    </r>
    <r>
      <rPr>
        <sz val="8.5"/>
        <rFont val="Liberation Serif"/>
        <family val="1"/>
      </rPr>
      <t>presioni 2"+kundravalvul 2")</t>
    </r>
  </si>
  <si>
    <r>
      <rPr>
        <sz val="8.5"/>
        <rFont val="Liberation Serif"/>
        <family val="1"/>
      </rPr>
      <t>komplet</t>
    </r>
  </si>
  <si>
    <r>
      <rPr>
        <b/>
        <sz val="8.5"/>
        <rFont val="Times New Roman"/>
        <family val="1"/>
      </rPr>
      <t>SHUMA 9</t>
    </r>
  </si>
  <si>
    <r>
      <rPr>
        <b/>
        <sz val="8.5"/>
        <rFont val="Times New Roman"/>
        <family val="1"/>
      </rPr>
      <t>X. Kanalizimi i ujerave te zeza | Instalimet e kanalizimit brenda nyjeve</t>
    </r>
  </si>
  <si>
    <r>
      <rPr>
        <sz val="8.5"/>
        <rFont val="Liberation Serif"/>
        <family val="1"/>
      </rPr>
      <t>F.v Tubacion dhe rakorderi polipropileni me gomina DN-Ø50</t>
    </r>
  </si>
  <si>
    <r>
      <rPr>
        <sz val="8.5"/>
        <rFont val="Liberation Serif"/>
        <family val="1"/>
      </rPr>
      <t>F.v Tubacion dhe rakorderi polipropileni me gomina DN-Ø110</t>
    </r>
  </si>
  <si>
    <r>
      <rPr>
        <sz val="8.5"/>
        <rFont val="Liberation Serif"/>
        <family val="1"/>
      </rPr>
      <t>F.v Pilete dyshemeje Ø 50= mm</t>
    </r>
  </si>
  <si>
    <r>
      <rPr>
        <sz val="8.5"/>
        <rFont val="Liberation Serif"/>
        <family val="1"/>
      </rPr>
      <t>An - 18</t>
    </r>
  </si>
  <si>
    <r>
      <rPr>
        <sz val="8.5"/>
        <rFont val="Liberation Serif"/>
        <family val="1"/>
      </rPr>
      <t>Pusete shkarkimi b/a, 50 x 50 cm, h = 100 cm</t>
    </r>
  </si>
  <si>
    <r>
      <rPr>
        <b/>
        <sz val="8.5"/>
        <rFont val="Times New Roman"/>
        <family val="1"/>
      </rPr>
      <t>SHUMA 10</t>
    </r>
  </si>
  <si>
    <r>
      <rPr>
        <b/>
        <sz val="8.5"/>
        <rFont val="Times New Roman"/>
        <family val="1"/>
      </rPr>
      <t>XI. APARATE SANITARE</t>
    </r>
  </si>
  <si>
    <r>
      <rPr>
        <sz val="8.5"/>
        <rFont val="Liberation Serif"/>
        <family val="1"/>
      </rPr>
      <t>F.V Lavaman porcelani cilesi e II +grup</t>
    </r>
  </si>
  <si>
    <r>
      <rPr>
        <sz val="8.5"/>
        <rFont val="Liberation Serif"/>
        <family val="1"/>
      </rPr>
      <t>F.V WC allafrenga  cilesi II + kasete plastike</t>
    </r>
  </si>
  <si>
    <r>
      <rPr>
        <sz val="8.5"/>
        <rFont val="Liberation Serif"/>
        <family val="1"/>
      </rPr>
      <t>499/1</t>
    </r>
  </si>
  <si>
    <r>
      <rPr>
        <sz val="8.5"/>
        <rFont val="Liberation Serif"/>
        <family val="1"/>
      </rPr>
      <t>F.V lavapjate importi me llamarine xingat me 1 govate+grup cil.II</t>
    </r>
  </si>
  <si>
    <r>
      <rPr>
        <b/>
        <sz val="8.5"/>
        <rFont val="Times New Roman"/>
        <family val="1"/>
      </rPr>
      <t>SHUMA 11</t>
    </r>
  </si>
  <si>
    <r>
      <rPr>
        <b/>
        <sz val="8.5"/>
        <rFont val="Times New Roman"/>
        <family val="1"/>
      </rPr>
      <t>PREVENTIV ELEKTRIK</t>
    </r>
  </si>
  <si>
    <r>
      <rPr>
        <b/>
        <sz val="8.5"/>
        <rFont val="Times New Roman"/>
        <family val="1"/>
      </rPr>
      <t>XII. Rrjeti elektrik i furnizimit me energji elektrike  nga kabina e transformacionit</t>
    </r>
  </si>
  <si>
    <r>
      <rPr>
        <sz val="8.5"/>
        <rFont val="Liberation Serif"/>
        <family val="1"/>
      </rPr>
      <t>F.V Kabell Koaksia Cu 2x6mm2</t>
    </r>
  </si>
  <si>
    <r>
      <rPr>
        <sz val="8.5"/>
        <rFont val="Liberation Serif"/>
        <family val="1"/>
      </rPr>
      <t>F.V Morseta</t>
    </r>
  </si>
  <si>
    <r>
      <rPr>
        <sz val="8.5"/>
        <rFont val="Liberation Serif"/>
        <family val="1"/>
      </rPr>
      <t>F.V Ganxha Tirantimi</t>
    </r>
  </si>
  <si>
    <r>
      <rPr>
        <sz val="8.5"/>
        <rFont val="Liberation Serif"/>
        <family val="1"/>
      </rPr>
      <t>F.V Mates energji + Box</t>
    </r>
  </si>
  <si>
    <r>
      <rPr>
        <sz val="8.5"/>
        <rFont val="Liberation Serif"/>
        <family val="1"/>
      </rPr>
      <t>F.V Tub fleksibel PVC, antideflagrant S = Ø 32 mm, tip i  rende</t>
    </r>
  </si>
  <si>
    <r>
      <rPr>
        <b/>
        <sz val="8.5"/>
        <rFont val="Times New Roman"/>
        <family val="1"/>
      </rPr>
      <t>SHUMA 12</t>
    </r>
  </si>
  <si>
    <r>
      <rPr>
        <b/>
        <sz val="8.5"/>
        <rFont val="Times New Roman"/>
        <family val="1"/>
      </rPr>
      <t>XIII. Kuadrot elektrik te apartamenteve 1+1</t>
    </r>
  </si>
  <si>
    <r>
      <rPr>
        <sz val="8.5"/>
        <rFont val="Liberation Serif"/>
        <family val="1"/>
      </rPr>
      <t xml:space="preserve">F.V  Kuadro plastik , komp.me kit zbara 25A,  &amp; aksesor 24 module ,
</t>
    </r>
    <r>
      <rPr>
        <sz val="8.5"/>
        <rFont val="Liberation Serif"/>
        <family val="1"/>
      </rPr>
      <t>brenda murit me dim 600/300/103 mm</t>
    </r>
  </si>
  <si>
    <r>
      <rPr>
        <sz val="8.5"/>
        <rFont val="Liberation Serif"/>
        <family val="1"/>
      </rPr>
      <t>F.V Automat Diferenciali C40 sing. 1P+N  25A  30mA Tipo A SI</t>
    </r>
  </si>
  <si>
    <r>
      <rPr>
        <sz val="8.5"/>
        <rFont val="Liberation Serif"/>
        <family val="1"/>
      </rPr>
      <t>F.V Llampe sinjalizimi, A9E18320 iIL rossa 110¸230Vca</t>
    </r>
  </si>
  <si>
    <r>
      <rPr>
        <sz val="8.5"/>
        <rFont val="Liberation Serif"/>
        <family val="1"/>
      </rPr>
      <t>F.V Automat C40a,  1P, 6kA, C  20A</t>
    </r>
  </si>
  <si>
    <r>
      <rPr>
        <sz val="8.5"/>
        <rFont val="Liberation Serif"/>
        <family val="1"/>
      </rPr>
      <t>F.V Automat C40a,  1P, 6kA, C  16A</t>
    </r>
  </si>
  <si>
    <r>
      <rPr>
        <sz val="8.5"/>
        <rFont val="Liberation Serif"/>
        <family val="1"/>
      </rPr>
      <t>F.V Automat C40a,  1P, 6kA, C  10A</t>
    </r>
  </si>
  <si>
    <r>
      <rPr>
        <b/>
        <sz val="8.5"/>
        <rFont val="Times New Roman"/>
        <family val="1"/>
      </rPr>
      <t>SHUMA 13</t>
    </r>
  </si>
  <si>
    <r>
      <rPr>
        <b/>
        <sz val="8.5"/>
        <rFont val="Times New Roman"/>
        <family val="1"/>
      </rPr>
      <t>XIV. Impianti elektrik, ndricim dhe priza</t>
    </r>
  </si>
  <si>
    <r>
      <rPr>
        <sz val="8.5"/>
        <rFont val="Liberation Serif"/>
        <family val="1"/>
      </rPr>
      <t>F.V Tub fleksibel PVC, antideflagrant S = Ø 20 mm, tip i  rende</t>
    </r>
  </si>
  <si>
    <r>
      <rPr>
        <sz val="8.5"/>
        <rFont val="Liberation Serif"/>
        <family val="1"/>
      </rPr>
      <t>F.V Tub fleksibel PVC, antideflagrant S = Ø 25 mm, tip i  rende</t>
    </r>
  </si>
  <si>
    <r>
      <rPr>
        <sz val="8.5"/>
        <rFont val="Liberation Serif"/>
        <family val="1"/>
      </rPr>
      <t>F.V Tub fleksibel PVC, antideflagrant S = Ø 32mm, tip i  rende</t>
    </r>
  </si>
  <si>
    <r>
      <rPr>
        <sz val="8.5"/>
        <rFont val="Liberation Serif"/>
        <family val="1"/>
      </rPr>
      <t>F.V Percjelles T.U, izolim PVC Tip NO7V-K, S =1 * 1.5 mm²</t>
    </r>
  </si>
  <si>
    <r>
      <rPr>
        <sz val="8.5"/>
        <rFont val="Liberation Serif"/>
        <family val="1"/>
      </rPr>
      <t>F.V Percjelles T.U,izolim PVC  Tip O7V-K , S = 1 * 2.5 mm²</t>
    </r>
  </si>
  <si>
    <r>
      <rPr>
        <sz val="8.5"/>
        <rFont val="Liberation Serif"/>
        <family val="1"/>
      </rPr>
      <t>F.V Percjelles T.U,izolim PVC  Tip O7V-K , S = 1 * 4 mm²</t>
    </r>
  </si>
  <si>
    <r>
      <rPr>
        <sz val="8.5"/>
        <rFont val="Liberation Serif"/>
        <family val="1"/>
      </rPr>
      <t>F.V Percjelles T.U,izolim PVC  Tip O7V-K , S = 1 * 6 mm²</t>
    </r>
  </si>
  <si>
    <r>
      <rPr>
        <sz val="8.5"/>
        <rFont val="Liberation Serif"/>
        <family val="1"/>
      </rPr>
      <t>F.V Kabell televizive koaksial</t>
    </r>
  </si>
  <si>
    <r>
      <rPr>
        <sz val="8.5"/>
        <rFont val="Liberation Serif"/>
        <family val="1"/>
      </rPr>
      <t xml:space="preserve">F.V Kabllo rrjeti kompjuterik, Tip FTP-cat6 LSZH, 250MHz up to 350
</t>
    </r>
    <r>
      <rPr>
        <sz val="8.5"/>
        <rFont val="Liberation Serif"/>
        <family val="1"/>
      </rPr>
      <t>MHz Flame retardant</t>
    </r>
  </si>
  <si>
    <r>
      <rPr>
        <sz val="8.5"/>
        <rFont val="Liberation Serif"/>
        <family val="1"/>
      </rPr>
      <t>F.V Kuti PVC per montim prize 3 modular , brenda murit</t>
    </r>
  </si>
  <si>
    <r>
      <rPr>
        <sz val="8.5"/>
        <rFont val="Liberation Serif"/>
        <family val="1"/>
      </rPr>
      <t>F.V Kuti PVC per montim prize 4 modular , brenda murit</t>
    </r>
  </si>
  <si>
    <r>
      <rPr>
        <sz val="8.5"/>
        <rFont val="Liberation Serif"/>
        <family val="1"/>
      </rPr>
      <t>F.V Kuti shperndarese PVC, PT 5, montim brenda murit</t>
    </r>
  </si>
  <si>
    <r>
      <rPr>
        <sz val="8.5"/>
        <rFont val="Liberation Serif"/>
        <family val="1"/>
      </rPr>
      <t>F.V Kuti shperndarese PVC, PT 7, montim brenda murit</t>
    </r>
  </si>
  <si>
    <r>
      <rPr>
        <sz val="8.5"/>
        <rFont val="Liberation Serif"/>
        <family val="1"/>
      </rPr>
      <t>F.V Kuti shperndarese PVC, PT 9, montim brenda murit</t>
    </r>
  </si>
  <si>
    <r>
      <rPr>
        <sz val="8.5"/>
        <rFont val="Liberation Serif"/>
        <family val="1"/>
      </rPr>
      <t>F.V Suport 3 modular</t>
    </r>
  </si>
  <si>
    <r>
      <rPr>
        <sz val="8.5"/>
        <rFont val="Liberation Serif"/>
        <family val="1"/>
      </rPr>
      <t>F.V Suport 4 modular</t>
    </r>
  </si>
  <si>
    <r>
      <rPr>
        <sz val="8.5"/>
        <rFont val="Liberation Serif"/>
        <family val="1"/>
      </rPr>
      <t>F.V Kapak/Pllake 3 modular</t>
    </r>
  </si>
  <si>
    <r>
      <rPr>
        <sz val="8.5"/>
        <rFont val="Liberation Serif"/>
        <family val="1"/>
      </rPr>
      <t>F.V Kapak/Pllake 4 modular</t>
    </r>
  </si>
  <si>
    <r>
      <rPr>
        <sz val="8.5"/>
        <rFont val="Liberation Serif"/>
        <family val="1"/>
      </rPr>
      <t>F.V Priza ne tokezim Tip " Shuko ", In = 16 A</t>
    </r>
  </si>
  <si>
    <r>
      <rPr>
        <sz val="8.5"/>
        <rFont val="Liberation Serif"/>
        <family val="1"/>
      </rPr>
      <t>F.V Priza bivalente Universale , In = 10 ÷ 16 A</t>
    </r>
  </si>
  <si>
    <r>
      <rPr>
        <sz val="8.5"/>
        <rFont val="Liberation Serif"/>
        <family val="1"/>
      </rPr>
      <t>F.V Çeles ndriçimi1 polar , In = 16 A</t>
    </r>
  </si>
  <si>
    <r>
      <rPr>
        <sz val="8.5"/>
        <rFont val="Liberation Serif"/>
        <family val="1"/>
      </rPr>
      <t>F.V Çeles ndriçimi deviat</t>
    </r>
  </si>
  <si>
    <r>
      <rPr>
        <sz val="8.5"/>
        <rFont val="Liberation Serif"/>
        <family val="1"/>
      </rPr>
      <t>F.V Çeles ndriçimi Inverter</t>
    </r>
  </si>
  <si>
    <r>
      <rPr>
        <sz val="8.5"/>
        <rFont val="Liberation Serif"/>
        <family val="1"/>
      </rPr>
      <t>F.V Derivator DE 3</t>
    </r>
  </si>
  <si>
    <r>
      <rPr>
        <sz val="8.5"/>
        <rFont val="Liberation Serif"/>
        <family val="1"/>
      </rPr>
      <t>F.V Prize televizive RJ-14, tokesore</t>
    </r>
  </si>
  <si>
    <r>
      <rPr>
        <sz val="8.5"/>
        <rFont val="Liberation Serif"/>
        <family val="1"/>
      </rPr>
      <t>F.V Priza rrjeti kompjuterik tip RJ-45, cat 6e, FTP</t>
    </r>
  </si>
  <si>
    <r>
      <rPr>
        <sz val="8.5"/>
        <rFont val="Liberation Serif"/>
        <family val="1"/>
      </rPr>
      <t>F.V Zile 1 modular</t>
    </r>
  </si>
  <si>
    <r>
      <rPr>
        <sz val="8.5"/>
        <rFont val="Liberation Serif"/>
        <family val="1"/>
      </rPr>
      <t>F.V Buton Zile 1 modular</t>
    </r>
  </si>
  <si>
    <r>
      <rPr>
        <sz val="8.5"/>
        <rFont val="Liberation Serif"/>
        <family val="1"/>
      </rPr>
      <t>F.V Tapa false</t>
    </r>
  </si>
  <si>
    <r>
      <rPr>
        <sz val="8.5"/>
        <rFont val="Liberation Serif"/>
        <family val="1"/>
      </rPr>
      <t>F.V Koka Rrjet , koka kabelli koaksia</t>
    </r>
  </si>
  <si>
    <r>
      <rPr>
        <sz val="8.5"/>
        <rFont val="Liberation Serif"/>
        <family val="1"/>
      </rPr>
      <t>F.V Morseta kapuc 4-16mm</t>
    </r>
  </si>
  <si>
    <r>
      <rPr>
        <sz val="8.5"/>
        <rFont val="Liberation Serif"/>
        <family val="1"/>
      </rPr>
      <t>F.V terminal, puntolina  1.5-6mm</t>
    </r>
  </si>
  <si>
    <r>
      <rPr>
        <b/>
        <sz val="8.5"/>
        <rFont val="Times New Roman"/>
        <family val="1"/>
      </rPr>
      <t>SHUMA 14</t>
    </r>
  </si>
  <si>
    <r>
      <rPr>
        <b/>
        <sz val="8.5"/>
        <rFont val="Times New Roman"/>
        <family val="1"/>
      </rPr>
      <t>XV. Tokezimi i punes</t>
    </r>
  </si>
  <si>
    <r>
      <rPr>
        <sz val="8.5"/>
        <rFont val="Liberation Serif"/>
        <family val="1"/>
      </rPr>
      <t>F.V Elektroda tokezimi te zinguara, Kryq  35*35*35,L=1.5m,aksesor</t>
    </r>
  </si>
  <si>
    <r>
      <rPr>
        <sz val="8.5"/>
        <rFont val="Liberation Serif"/>
        <family val="1"/>
      </rPr>
      <t>F.V Hekur xingato diam,10-12mm</t>
    </r>
  </si>
  <si>
    <r>
      <rPr>
        <sz val="8.5"/>
        <rFont val="Liberation Serif"/>
        <family val="1"/>
      </rPr>
      <t>F.V Percjelles bakri tokezimi, Cu=1x 10 mm²</t>
    </r>
  </si>
  <si>
    <r>
      <rPr>
        <sz val="8.5"/>
        <rFont val="Liberation Serif"/>
        <family val="1"/>
      </rPr>
      <t>F.V Kapikorda bakri, Cu, S=10 mm²</t>
    </r>
  </si>
  <si>
    <r>
      <rPr>
        <b/>
        <sz val="8.5"/>
        <rFont val="Times New Roman"/>
        <family val="1"/>
      </rPr>
      <t>SHUMA 15</t>
    </r>
  </si>
  <si>
    <r>
      <rPr>
        <b/>
        <sz val="8.5"/>
        <rFont val="Times New Roman"/>
        <family val="1"/>
      </rPr>
      <t>SHUMA  (1 - 15)</t>
    </r>
  </si>
  <si>
    <r>
      <rPr>
        <b/>
        <sz val="8.5"/>
        <rFont val="Times New Roman"/>
        <family val="1"/>
      </rPr>
      <t>Fond rezerve 3%</t>
    </r>
  </si>
  <si>
    <r>
      <rPr>
        <b/>
        <sz val="8.5"/>
        <rFont val="Times New Roman"/>
        <family val="1"/>
      </rPr>
      <t>Shuma</t>
    </r>
  </si>
  <si>
    <r>
      <rPr>
        <b/>
        <sz val="8.5"/>
        <rFont val="Times New Roman"/>
        <family val="1"/>
      </rPr>
      <t>TVSH 20%</t>
    </r>
  </si>
  <si>
    <r>
      <rPr>
        <b/>
        <sz val="8.5"/>
        <rFont val="Times New Roman"/>
        <family val="1"/>
      </rPr>
      <t>Paisje dhe makineri me TVSH</t>
    </r>
  </si>
  <si>
    <r>
      <rPr>
        <b/>
        <sz val="8.5"/>
        <rFont val="Times New Roman"/>
        <family val="1"/>
      </rPr>
      <t>XVI. SINJALISTIKA E MNZ</t>
    </r>
  </si>
  <si>
    <r>
      <rPr>
        <sz val="8.5"/>
        <rFont val="Liberation Serif"/>
        <family val="1"/>
      </rPr>
      <t>Z/3</t>
    </r>
  </si>
  <si>
    <r>
      <rPr>
        <sz val="8.5"/>
        <rFont val="Liberation Serif"/>
        <family val="1"/>
      </rPr>
      <t>Fikse  6 kg ABCE</t>
    </r>
  </si>
  <si>
    <r>
      <rPr>
        <b/>
        <sz val="8.5"/>
        <rFont val="Times New Roman"/>
        <family val="1"/>
      </rPr>
      <t>TOTALI</t>
    </r>
  </si>
  <si>
    <r>
      <rPr>
        <b/>
        <sz val="8.5"/>
        <rFont val="Times New Roman"/>
        <family val="1"/>
      </rPr>
      <t>Leke</t>
    </r>
  </si>
  <si>
    <t>Tub PP Ø 40</t>
  </si>
  <si>
    <t>F.V bide porcelani  cilesi II + grup</t>
  </si>
  <si>
    <t>F.V bolier elektrik V=80 l</t>
  </si>
  <si>
    <t>An-1/4</t>
  </si>
  <si>
    <t>ml</t>
  </si>
  <si>
    <t>F.V Percjelles T.U,izolim PVC  Tip O7V-K , S = 1 * 10 mm²</t>
  </si>
  <si>
    <t>An</t>
  </si>
  <si>
    <t>Breza, trare dhe arkitrare b/a C20/25</t>
  </si>
  <si>
    <t>m3</t>
  </si>
  <si>
    <t>F.V Dere tamburato,85x220 cm</t>
  </si>
  <si>
    <t>Sasia rishikuar</t>
  </si>
  <si>
    <t>Cmimi rishikuar</t>
  </si>
  <si>
    <t>Punime germimi pa transport</t>
  </si>
  <si>
    <t>An.5/m</t>
  </si>
  <si>
    <t>SHUMA rishikuar</t>
  </si>
  <si>
    <t xml:space="preserve">F.V tavane te varura me kartonxhes jeshil kunder lageshtires </t>
  </si>
  <si>
    <t>m2</t>
  </si>
  <si>
    <t>F.V grup dushi</t>
  </si>
  <si>
    <t>F.V Cati me konstruksion druri te staxhionuar te thate</t>
  </si>
  <si>
    <t xml:space="preserve">F.V  Kartonxhes Cimentato per mbylljen eplote te  Catise </t>
  </si>
  <si>
    <t xml:space="preserve">DEMOLIM OBJEKTI </t>
  </si>
  <si>
    <t xml:space="preserve">Demolim dhe transport materialesh </t>
  </si>
  <si>
    <t>m³</t>
  </si>
  <si>
    <t>SHUMA 1</t>
  </si>
  <si>
    <t>SHUMA  2</t>
  </si>
  <si>
    <t>SHUMA  3</t>
  </si>
  <si>
    <t>Ngritje kantieri/tabele informuese</t>
  </si>
  <si>
    <t>leke</t>
  </si>
  <si>
    <t>CARITAS SHQIPTAR</t>
  </si>
  <si>
    <t>Lutemi të plotësoni çdo kërkesë të këtij formati</t>
  </si>
  <si>
    <t>Kërkesë për Ofertë</t>
  </si>
  <si>
    <t>Lutemi të dorëzoni ofertën tuaj në zarf të mbyllur dhe të vulosur pranë zyrave të Caritas Shqiptar</t>
  </si>
  <si>
    <t>Emri subjektit:</t>
  </si>
  <si>
    <t>Data e marrjes së kërkesës:</t>
  </si>
  <si>
    <t>......./......./..............</t>
  </si>
  <si>
    <r>
      <t>Adresa</t>
    </r>
    <r>
      <rPr>
        <sz val="12"/>
        <rFont val="Times New Roman"/>
        <family val="1"/>
      </rPr>
      <t>:</t>
    </r>
  </si>
  <si>
    <t>Nr. Cel:</t>
  </si>
  <si>
    <r>
      <t>Adresa e-mail</t>
    </r>
    <r>
      <rPr>
        <sz val="12"/>
        <rFont val="Times New Roman"/>
        <family val="1"/>
      </rPr>
      <t>:</t>
    </r>
  </si>
  <si>
    <t>NIPT:</t>
  </si>
  <si>
    <t>Data e dorëzimit të ofertës:</t>
  </si>
  <si>
    <t>Tipologjia 2+1</t>
  </si>
  <si>
    <t>Lutemi të plotësoni çmimin për njësi për secilin artikull dhe çmimin total</t>
  </si>
  <si>
    <t>A përfshihet vlera e TVSH në çmimet e mësipërme?</t>
  </si>
  <si>
    <t>Vlefshmëria e ofertës</t>
  </si>
  <si>
    <t>Mënyra e pagesës (Transfertë)</t>
  </si>
  <si>
    <t>Ju lutemi të specifikoni bankën dhe numrin IBAN (E preferueshme në Intesa SanPaolo Bank, ku Caritas Shqiptar operon.</t>
  </si>
  <si>
    <t>Emër, Mbiemër, Firmë</t>
  </si>
  <si>
    <t>Caritas Shqiptar</t>
  </si>
  <si>
    <t>Rr. "Don Bosko" nr. 4</t>
  </si>
  <si>
    <t>PO Box 1025, Tirana</t>
  </si>
  <si>
    <t>Tel/Cel: +355 4223 0088 / +355 69 704 1320</t>
  </si>
  <si>
    <t xml:space="preserve">E-mail: </t>
  </si>
  <si>
    <t>caritasalbania@caritasalbania.org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</si>
</sst>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"/>
    <numFmt numFmtId="165" formatCode="0.0"/>
    <numFmt numFmtId="166" formatCode="#,##0.0"/>
  </numFmts>
  <fonts count="42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8.5"/>
      <name val="Times New Roman"/>
      <family val="1"/>
    </font>
    <font>
      <sz val="8.5"/>
      <color rgb="FF000000"/>
      <name val="Liberation Serif"/>
      <family val="2"/>
    </font>
    <font>
      <sz val="8.5"/>
      <name val="Liberation Serif"/>
    </font>
    <font>
      <b/>
      <sz val="8.5"/>
      <color rgb="FF000000"/>
      <name val="Times New Roman"/>
      <family val="2"/>
    </font>
    <font>
      <sz val="8.5"/>
      <color rgb="FF000000"/>
      <name val="Caladea"/>
      <family val="2"/>
    </font>
    <font>
      <sz val="8.5"/>
      <name val="Caladea"/>
    </font>
    <font>
      <sz val="8.5"/>
      <name val="Times New Roman"/>
      <family val="1"/>
    </font>
    <font>
      <sz val="8.5"/>
      <name val="Liberation Serif"/>
      <family val="1"/>
    </font>
    <font>
      <sz val="8.5"/>
      <name val="Caladea"/>
      <family val="1"/>
    </font>
    <font>
      <sz val="8.5"/>
      <name val="Liberation Serif"/>
      <family val="2"/>
    </font>
    <font>
      <sz val="10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</font>
    <font>
      <sz val="10"/>
      <color rgb="FF000000"/>
      <name val="Times New Roman"/>
      <charset val="204"/>
    </font>
    <font>
      <sz val="9"/>
      <color indexed="81"/>
      <name val="Tahoma"/>
      <charset val="1"/>
    </font>
    <font>
      <sz val="8"/>
      <name val="Times New Roman"/>
      <charset val="204"/>
    </font>
    <font>
      <b/>
      <sz val="9"/>
      <color indexed="81"/>
      <name val="Tahoma"/>
      <charset val="1"/>
    </font>
    <font>
      <b/>
      <sz val="8.5"/>
      <color rgb="FF000000"/>
      <name val="Liberation Serif"/>
    </font>
    <font>
      <b/>
      <sz val="8.5"/>
      <color rgb="FF000000"/>
      <name val="Liberation Serif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2"/>
    </font>
    <font>
      <sz val="10"/>
      <name val="Times New Roman"/>
      <family val="1"/>
    </font>
    <font>
      <b/>
      <sz val="8.5"/>
      <name val="Liberation Serif"/>
    </font>
    <font>
      <b/>
      <sz val="18"/>
      <color rgb="FFFF0000"/>
      <name val="Times New Roman"/>
      <family val="1"/>
    </font>
    <font>
      <b/>
      <sz val="22"/>
      <color indexed="5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i/>
      <u/>
      <sz val="11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i/>
      <u/>
      <sz val="10"/>
      <name val="Times New Roman"/>
      <family val="1"/>
    </font>
    <font>
      <u/>
      <sz val="10"/>
      <color theme="10"/>
      <name val="Times New Roman"/>
      <charset val="204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rgb="FFD8D8D8"/>
      </patternFill>
    </fill>
    <fill>
      <patternFill patternType="solid">
        <fgColor rgb="FF9ABA59"/>
      </patternFill>
    </fill>
    <fill>
      <patternFill patternType="solid">
        <fgColor rgb="FF95B3D6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5" fillId="0" borderId="0"/>
    <xf numFmtId="43" fontId="16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45">
    <xf numFmtId="0" fontId="0" fillId="0" borderId="0" xfId="0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 indent="9"/>
    </xf>
    <xf numFmtId="0" fontId="0" fillId="2" borderId="1" xfId="0" applyFill="1" applyBorder="1" applyAlignment="1">
      <alignment horizontal="left" wrapText="1"/>
    </xf>
    <xf numFmtId="1" fontId="3" fillId="0" borderId="1" xfId="0" applyNumberFormat="1" applyFont="1" applyBorder="1" applyAlignment="1">
      <alignment horizontal="center" vertical="top" shrinkToFi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indent="1" shrinkToFit="1"/>
    </xf>
    <xf numFmtId="0" fontId="0" fillId="3" borderId="1" xfId="0" applyFill="1" applyBorder="1" applyAlignment="1">
      <alignment horizontal="left" wrapText="1"/>
    </xf>
    <xf numFmtId="0" fontId="2" fillId="3" borderId="1" xfId="0" applyFont="1" applyFill="1" applyBorder="1" applyAlignment="1">
      <alignment horizontal="right" vertical="top" wrapText="1"/>
    </xf>
    <xf numFmtId="3" fontId="5" fillId="3" borderId="1" xfId="0" applyNumberFormat="1" applyFont="1" applyFill="1" applyBorder="1" applyAlignment="1">
      <alignment horizontal="right" vertical="top" shrinkToFi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0" fillId="4" borderId="1" xfId="0" applyFill="1" applyBorder="1" applyAlignment="1">
      <alignment horizontal="left" wrapText="1"/>
    </xf>
    <xf numFmtId="0" fontId="2" fillId="4" borderId="1" xfId="0" applyFont="1" applyFill="1" applyBorder="1" applyAlignment="1">
      <alignment horizontal="center" vertical="top" wrapText="1"/>
    </xf>
    <xf numFmtId="3" fontId="5" fillId="4" borderId="1" xfId="0" applyNumberFormat="1" applyFont="1" applyFill="1" applyBorder="1" applyAlignment="1">
      <alignment horizontal="right" vertical="top" shrinkToFit="1"/>
    </xf>
    <xf numFmtId="0" fontId="2" fillId="5" borderId="1" xfId="0" applyFont="1" applyFill="1" applyBorder="1" applyAlignment="1">
      <alignment horizontal="left" vertical="top" wrapText="1" indent="9"/>
    </xf>
    <xf numFmtId="0" fontId="12" fillId="0" borderId="0" xfId="0" applyFont="1" applyAlignment="1">
      <alignment horizontal="left" vertical="top"/>
    </xf>
    <xf numFmtId="1" fontId="3" fillId="6" borderId="1" xfId="0" applyNumberFormat="1" applyFont="1" applyFill="1" applyBorder="1" applyAlignment="1">
      <alignment horizontal="center" vertical="top" shrinkToFit="1"/>
    </xf>
    <xf numFmtId="0" fontId="4" fillId="6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left" vertical="top" wrapText="1"/>
    </xf>
    <xf numFmtId="165" fontId="3" fillId="6" borderId="1" xfId="0" applyNumberFormat="1" applyFont="1" applyFill="1" applyBorder="1" applyAlignment="1">
      <alignment horizontal="right" vertical="top" shrinkToFit="1"/>
    </xf>
    <xf numFmtId="3" fontId="3" fillId="6" borderId="1" xfId="0" applyNumberFormat="1" applyFont="1" applyFill="1" applyBorder="1" applyAlignment="1">
      <alignment horizontal="right" vertical="top" shrinkToFit="1"/>
    </xf>
    <xf numFmtId="165" fontId="0" fillId="0" borderId="0" xfId="0" applyNumberFormat="1" applyAlignment="1">
      <alignment horizontal="left" vertical="top"/>
    </xf>
    <xf numFmtId="0" fontId="0" fillId="7" borderId="0" xfId="0" applyFill="1" applyAlignment="1">
      <alignment horizontal="left" vertical="top"/>
    </xf>
    <xf numFmtId="3" fontId="0" fillId="0" borderId="0" xfId="0" applyNumberFormat="1" applyAlignment="1">
      <alignment horizontal="left" vertical="top"/>
    </xf>
    <xf numFmtId="166" fontId="0" fillId="0" borderId="0" xfId="0" applyNumberFormat="1" applyAlignment="1">
      <alignment horizontal="left" vertical="top"/>
    </xf>
    <xf numFmtId="0" fontId="0" fillId="6" borderId="0" xfId="0" applyFill="1" applyAlignment="1">
      <alignment horizontal="left" vertical="top"/>
    </xf>
    <xf numFmtId="0" fontId="4" fillId="0" borderId="1" xfId="0" applyFont="1" applyBorder="1" applyAlignment="1">
      <alignment horizontal="right" vertical="top" wrapText="1" indent="1"/>
    </xf>
    <xf numFmtId="2" fontId="3" fillId="0" borderId="1" xfId="0" applyNumberFormat="1" applyFont="1" applyBorder="1" applyAlignment="1">
      <alignment horizontal="left" vertical="top" indent="2" shrinkToFit="1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2" fillId="6" borderId="0" xfId="0" applyFont="1" applyFill="1" applyAlignment="1">
      <alignment horizontal="left" vertical="top"/>
    </xf>
    <xf numFmtId="1" fontId="6" fillId="6" borderId="1" xfId="0" applyNumberFormat="1" applyFont="1" applyFill="1" applyBorder="1" applyAlignment="1">
      <alignment horizontal="center" vertical="top" shrinkToFit="1"/>
    </xf>
    <xf numFmtId="0" fontId="7" fillId="6" borderId="1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left" vertical="top" wrapText="1"/>
    </xf>
    <xf numFmtId="9" fontId="0" fillId="6" borderId="0" xfId="0" applyNumberFormat="1" applyFill="1" applyAlignment="1">
      <alignment horizontal="left" vertical="top"/>
    </xf>
    <xf numFmtId="43" fontId="0" fillId="6" borderId="0" xfId="3" applyFont="1" applyFill="1" applyAlignment="1">
      <alignment horizontal="left" vertical="top"/>
    </xf>
    <xf numFmtId="0" fontId="22" fillId="3" borderId="1" xfId="0" applyFont="1" applyFill="1" applyBorder="1" applyAlignment="1">
      <alignment horizontal="left" wrapText="1"/>
    </xf>
    <xf numFmtId="0" fontId="22" fillId="2" borderId="1" xfId="0" applyFont="1" applyFill="1" applyBorder="1" applyAlignment="1">
      <alignment horizontal="left" wrapText="1"/>
    </xf>
    <xf numFmtId="3" fontId="23" fillId="2" borderId="1" xfId="0" applyNumberFormat="1" applyFont="1" applyFill="1" applyBorder="1" applyAlignment="1">
      <alignment horizontal="right" vertical="top" shrinkToFit="1"/>
    </xf>
    <xf numFmtId="1" fontId="11" fillId="8" borderId="1" xfId="0" applyNumberFormat="1" applyFont="1" applyFill="1" applyBorder="1" applyAlignment="1">
      <alignment horizontal="center" vertical="top" shrinkToFit="1"/>
    </xf>
    <xf numFmtId="164" fontId="11" fillId="8" borderId="1" xfId="0" applyNumberFormat="1" applyFont="1" applyFill="1" applyBorder="1" applyAlignment="1">
      <alignment horizontal="right" vertical="top" indent="1" shrinkToFit="1"/>
    </xf>
    <xf numFmtId="0" fontId="4" fillId="8" borderId="1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center" vertical="top" wrapText="1"/>
    </xf>
    <xf numFmtId="1" fontId="11" fillId="8" borderId="1" xfId="0" applyNumberFormat="1" applyFont="1" applyFill="1" applyBorder="1" applyAlignment="1">
      <alignment horizontal="right" vertical="top" shrinkToFit="1"/>
    </xf>
    <xf numFmtId="3" fontId="11" fillId="8" borderId="1" xfId="0" applyNumberFormat="1" applyFont="1" applyFill="1" applyBorder="1" applyAlignment="1">
      <alignment horizontal="right" vertical="top" shrinkToFit="1"/>
    </xf>
    <xf numFmtId="0" fontId="24" fillId="8" borderId="0" xfId="0" applyFont="1" applyFill="1" applyAlignment="1">
      <alignment horizontal="left" vertical="top"/>
    </xf>
    <xf numFmtId="1" fontId="24" fillId="8" borderId="0" xfId="0" applyNumberFormat="1" applyFont="1" applyFill="1" applyAlignment="1">
      <alignment horizontal="left" vertical="top"/>
    </xf>
    <xf numFmtId="1" fontId="3" fillId="8" borderId="1" xfId="0" applyNumberFormat="1" applyFont="1" applyFill="1" applyBorder="1" applyAlignment="1">
      <alignment horizontal="center" vertical="top" shrinkToFit="1"/>
    </xf>
    <xf numFmtId="165" fontId="3" fillId="8" borderId="1" xfId="0" applyNumberFormat="1" applyFont="1" applyFill="1" applyBorder="1" applyAlignment="1">
      <alignment horizontal="center" vertical="top" shrinkToFit="1"/>
    </xf>
    <xf numFmtId="3" fontId="3" fillId="8" borderId="1" xfId="0" applyNumberFormat="1" applyFont="1" applyFill="1" applyBorder="1" applyAlignment="1">
      <alignment horizontal="right" vertical="top" shrinkToFit="1"/>
    </xf>
    <xf numFmtId="0" fontId="0" fillId="8" borderId="0" xfId="0" applyFill="1" applyAlignment="1">
      <alignment horizontal="left" vertical="top"/>
    </xf>
    <xf numFmtId="1" fontId="6" fillId="8" borderId="1" xfId="0" applyNumberFormat="1" applyFont="1" applyFill="1" applyBorder="1" applyAlignment="1">
      <alignment horizontal="center" vertical="top" shrinkToFit="1"/>
    </xf>
    <xf numFmtId="0" fontId="7" fillId="8" borderId="1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center" vertical="top" wrapText="1"/>
    </xf>
    <xf numFmtId="1" fontId="21" fillId="8" borderId="1" xfId="0" applyNumberFormat="1" applyFont="1" applyFill="1" applyBorder="1" applyAlignment="1">
      <alignment horizontal="center" vertical="top" shrinkToFit="1"/>
    </xf>
    <xf numFmtId="165" fontId="3" fillId="8" borderId="1" xfId="0" applyNumberFormat="1" applyFont="1" applyFill="1" applyBorder="1" applyAlignment="1">
      <alignment horizontal="right" vertical="top" shrinkToFit="1"/>
    </xf>
    <xf numFmtId="9" fontId="0" fillId="8" borderId="0" xfId="0" applyNumberFormat="1" applyFill="1" applyAlignment="1">
      <alignment horizontal="left" vertical="top"/>
    </xf>
    <xf numFmtId="43" fontId="0" fillId="8" borderId="0" xfId="3" applyFont="1" applyFill="1" applyAlignment="1">
      <alignment horizontal="left" vertical="top"/>
    </xf>
    <xf numFmtId="164" fontId="3" fillId="8" borderId="1" xfId="0" applyNumberFormat="1" applyFont="1" applyFill="1" applyBorder="1" applyAlignment="1">
      <alignment horizontal="right" vertical="top" indent="1" shrinkToFit="1"/>
    </xf>
    <xf numFmtId="0" fontId="9" fillId="8" borderId="1" xfId="0" applyFont="1" applyFill="1" applyBorder="1" applyAlignment="1">
      <alignment horizontal="left" vertical="top" wrapText="1"/>
    </xf>
    <xf numFmtId="165" fontId="20" fillId="8" borderId="1" xfId="0" applyNumberFormat="1" applyFont="1" applyFill="1" applyBorder="1" applyAlignment="1">
      <alignment horizontal="center" vertical="top" shrinkToFit="1"/>
    </xf>
    <xf numFmtId="166" fontId="3" fillId="8" borderId="1" xfId="0" applyNumberFormat="1" applyFont="1" applyFill="1" applyBorder="1" applyAlignment="1">
      <alignment horizontal="left" vertical="top" indent="2" shrinkToFit="1"/>
    </xf>
    <xf numFmtId="165" fontId="0" fillId="8" borderId="0" xfId="0" applyNumberFormat="1" applyFill="1" applyAlignment="1">
      <alignment horizontal="left" vertical="top"/>
    </xf>
    <xf numFmtId="166" fontId="3" fillId="8" borderId="1" xfId="0" applyNumberFormat="1" applyFont="1" applyFill="1" applyBorder="1" applyAlignment="1">
      <alignment horizontal="right" vertical="top" shrinkToFit="1"/>
    </xf>
    <xf numFmtId="166" fontId="0" fillId="8" borderId="0" xfId="0" applyNumberFormat="1" applyFill="1" applyAlignment="1">
      <alignment horizontal="left" vertical="top"/>
    </xf>
    <xf numFmtId="1" fontId="3" fillId="8" borderId="1" xfId="0" applyNumberFormat="1" applyFont="1" applyFill="1" applyBorder="1" applyAlignment="1">
      <alignment horizontal="right" vertical="top" shrinkToFit="1"/>
    </xf>
    <xf numFmtId="0" fontId="12" fillId="8" borderId="0" xfId="0" applyFont="1" applyFill="1" applyAlignment="1">
      <alignment horizontal="left" vertical="top"/>
    </xf>
    <xf numFmtId="0" fontId="2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wrapText="1"/>
    </xf>
    <xf numFmtId="0" fontId="2" fillId="9" borderId="1" xfId="0" applyFont="1" applyFill="1" applyBorder="1" applyAlignment="1">
      <alignment horizontal="left" vertical="top" wrapText="1" indent="2"/>
    </xf>
    <xf numFmtId="1" fontId="25" fillId="8" borderId="1" xfId="0" applyNumberFormat="1" applyFont="1" applyFill="1" applyBorder="1" applyAlignment="1">
      <alignment horizontal="center" vertical="top" shrinkToFit="1"/>
    </xf>
    <xf numFmtId="4" fontId="3" fillId="8" borderId="1" xfId="0" applyNumberFormat="1" applyFont="1" applyFill="1" applyBorder="1" applyAlignment="1">
      <alignment horizontal="right" vertical="top" shrinkToFit="1"/>
    </xf>
    <xf numFmtId="2" fontId="3" fillId="8" borderId="1" xfId="0" applyNumberFormat="1" applyFont="1" applyFill="1" applyBorder="1" applyAlignment="1">
      <alignment horizontal="center" vertical="top" shrinkToFit="1"/>
    </xf>
    <xf numFmtId="165" fontId="21" fillId="8" borderId="1" xfId="0" applyNumberFormat="1" applyFont="1" applyFill="1" applyBorder="1" applyAlignment="1">
      <alignment horizontal="center" vertical="top" shrinkToFit="1"/>
    </xf>
    <xf numFmtId="165" fontId="21" fillId="8" borderId="1" xfId="0" applyNumberFormat="1" applyFont="1" applyFill="1" applyBorder="1" applyAlignment="1">
      <alignment horizontal="right" vertical="top" indent="2" shrinkToFit="1"/>
    </xf>
    <xf numFmtId="165" fontId="21" fillId="8" borderId="1" xfId="0" applyNumberFormat="1" applyFont="1" applyFill="1" applyBorder="1" applyAlignment="1">
      <alignment horizontal="left" vertical="top" indent="2" shrinkToFit="1"/>
    </xf>
    <xf numFmtId="165" fontId="20" fillId="8" borderId="1" xfId="0" applyNumberFormat="1" applyFont="1" applyFill="1" applyBorder="1" applyAlignment="1">
      <alignment horizontal="right" vertical="top" indent="2" shrinkToFit="1"/>
    </xf>
    <xf numFmtId="0" fontId="0" fillId="8" borderId="1" xfId="0" applyFill="1" applyBorder="1" applyAlignment="1">
      <alignment horizontal="left" wrapText="1"/>
    </xf>
    <xf numFmtId="3" fontId="5" fillId="8" borderId="1" xfId="0" applyNumberFormat="1" applyFont="1" applyFill="1" applyBorder="1" applyAlignment="1">
      <alignment horizontal="right" vertical="top" shrinkToFit="1"/>
    </xf>
    <xf numFmtId="166" fontId="3" fillId="8" borderId="2" xfId="0" applyNumberFormat="1" applyFont="1" applyFill="1" applyBorder="1" applyAlignment="1">
      <alignment horizontal="right" vertical="top" shrinkToFit="1"/>
    </xf>
    <xf numFmtId="3" fontId="5" fillId="9" borderId="1" xfId="0" applyNumberFormat="1" applyFont="1" applyFill="1" applyBorder="1" applyAlignment="1">
      <alignment horizontal="right" vertical="top" shrinkToFit="1"/>
    </xf>
    <xf numFmtId="0" fontId="2" fillId="8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left" vertical="top" wrapText="1"/>
    </xf>
    <xf numFmtId="0" fontId="2" fillId="10" borderId="1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left" vertical="top"/>
    </xf>
    <xf numFmtId="0" fontId="8" fillId="10" borderId="1" xfId="0" applyFont="1" applyFill="1" applyBorder="1" applyAlignment="1">
      <alignment vertical="top" wrapText="1"/>
    </xf>
    <xf numFmtId="0" fontId="8" fillId="10" borderId="1" xfId="0" applyFont="1" applyFill="1" applyBorder="1" applyAlignment="1">
      <alignment horizontal="center" vertical="top" wrapText="1"/>
    </xf>
    <xf numFmtId="0" fontId="8" fillId="1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2" fillId="6" borderId="0" xfId="0" applyFont="1" applyFill="1" applyAlignment="1">
      <alignment horizontal="center" vertical="top"/>
    </xf>
    <xf numFmtId="0" fontId="0" fillId="6" borderId="0" xfId="0" applyFill="1" applyAlignment="1">
      <alignment horizontal="center" vertical="top"/>
    </xf>
    <xf numFmtId="0" fontId="26" fillId="11" borderId="0" xfId="0" applyFont="1" applyFill="1" applyAlignment="1">
      <alignment horizontal="center"/>
    </xf>
    <xf numFmtId="0" fontId="27" fillId="11" borderId="0" xfId="0" applyFont="1" applyFill="1"/>
    <xf numFmtId="0" fontId="28" fillId="11" borderId="0" xfId="0" applyFont="1" applyFill="1"/>
    <xf numFmtId="0" fontId="28" fillId="11" borderId="0" xfId="0" applyFont="1" applyFill="1" applyAlignment="1">
      <alignment horizontal="center"/>
    </xf>
    <xf numFmtId="0" fontId="29" fillId="11" borderId="0" xfId="0" applyFont="1" applyFill="1" applyAlignment="1">
      <alignment horizontal="center" vertical="center" wrapText="1" shrinkToFit="1"/>
    </xf>
    <xf numFmtId="0" fontId="30" fillId="11" borderId="0" xfId="0" applyFont="1" applyFill="1" applyAlignment="1">
      <alignment horizontal="center" vertical="center" wrapText="1" shrinkToFit="1"/>
    </xf>
    <xf numFmtId="0" fontId="31" fillId="11" borderId="6" xfId="0" applyFont="1" applyFill="1" applyBorder="1" applyAlignment="1">
      <alignment horizontal="center"/>
    </xf>
    <xf numFmtId="0" fontId="32" fillId="11" borderId="0" xfId="0" applyFont="1" applyFill="1" applyAlignment="1">
      <alignment horizontal="center"/>
    </xf>
    <xf numFmtId="0" fontId="33" fillId="12" borderId="7" xfId="0" applyFont="1" applyFill="1" applyBorder="1" applyAlignment="1">
      <alignment horizontal="center" vertical="center" wrapText="1" shrinkToFit="1"/>
    </xf>
    <xf numFmtId="0" fontId="33" fillId="12" borderId="8" xfId="0" applyFont="1" applyFill="1" applyBorder="1" applyAlignment="1">
      <alignment horizontal="center" vertical="center" wrapText="1" shrinkToFit="1"/>
    </xf>
    <xf numFmtId="0" fontId="33" fillId="12" borderId="9" xfId="0" applyFont="1" applyFill="1" applyBorder="1" applyAlignment="1">
      <alignment horizontal="center" vertical="center" wrapText="1" shrinkToFit="1"/>
    </xf>
    <xf numFmtId="0" fontId="28" fillId="11" borderId="0" xfId="0" applyFont="1" applyFill="1" applyAlignment="1">
      <alignment vertical="center" wrapText="1"/>
    </xf>
    <xf numFmtId="0" fontId="29" fillId="11" borderId="5" xfId="0" applyFont="1" applyFill="1" applyBorder="1" applyAlignment="1">
      <alignment horizontal="left"/>
    </xf>
    <xf numFmtId="0" fontId="28" fillId="11" borderId="0" xfId="0" applyFont="1" applyFill="1" applyAlignment="1">
      <alignment horizontal="center" shrinkToFit="1"/>
    </xf>
    <xf numFmtId="0" fontId="28" fillId="11" borderId="0" xfId="0" applyFont="1" applyFill="1" applyAlignment="1">
      <alignment shrinkToFit="1"/>
    </xf>
    <xf numFmtId="0" fontId="29" fillId="11" borderId="6" xfId="0" applyFont="1" applyFill="1" applyBorder="1" applyAlignment="1">
      <alignment horizontal="left"/>
    </xf>
    <xf numFmtId="0" fontId="30" fillId="11" borderId="0" xfId="0" applyFont="1" applyFill="1" applyAlignment="1">
      <alignment horizontal="center"/>
    </xf>
    <xf numFmtId="0" fontId="29" fillId="11" borderId="0" xfId="0" applyFont="1" applyFill="1" applyAlignment="1">
      <alignment horizontal="right"/>
    </xf>
    <xf numFmtId="0" fontId="28" fillId="11" borderId="0" xfId="0" applyFont="1" applyFill="1" applyAlignment="1">
      <alignment horizontal="right"/>
    </xf>
    <xf numFmtId="0" fontId="35" fillId="11" borderId="0" xfId="0" applyFont="1" applyFill="1" applyAlignment="1">
      <alignment horizontal="center"/>
    </xf>
    <xf numFmtId="0" fontId="24" fillId="11" borderId="0" xfId="0" applyFont="1" applyFill="1"/>
    <xf numFmtId="0" fontId="24" fillId="11" borderId="0" xfId="0" applyFont="1" applyFill="1" applyAlignment="1">
      <alignment horizontal="center"/>
    </xf>
    <xf numFmtId="0" fontId="30" fillId="11" borderId="0" xfId="0" applyFont="1" applyFill="1" applyAlignment="1">
      <alignment horizontal="center"/>
    </xf>
    <xf numFmtId="0" fontId="29" fillId="11" borderId="10" xfId="0" applyFont="1" applyFill="1" applyBorder="1" applyAlignment="1">
      <alignment horizontal="center"/>
    </xf>
    <xf numFmtId="0" fontId="29" fillId="11" borderId="11" xfId="0" applyFont="1" applyFill="1" applyBorder="1" applyAlignment="1">
      <alignment horizontal="left"/>
    </xf>
    <xf numFmtId="0" fontId="34" fillId="11" borderId="11" xfId="0" applyFont="1" applyFill="1" applyBorder="1" applyAlignment="1">
      <alignment horizontal="center"/>
    </xf>
    <xf numFmtId="0" fontId="29" fillId="11" borderId="0" xfId="0" applyFont="1" applyFill="1" applyAlignment="1">
      <alignment horizontal="left"/>
    </xf>
    <xf numFmtId="0" fontId="34" fillId="11" borderId="6" xfId="0" applyFont="1" applyFill="1" applyBorder="1" applyAlignment="1">
      <alignment horizontal="center"/>
    </xf>
    <xf numFmtId="0" fontId="34" fillId="11" borderId="5" xfId="0" applyFont="1" applyFill="1" applyBorder="1" applyAlignment="1">
      <alignment horizontal="center"/>
    </xf>
    <xf numFmtId="0" fontId="37" fillId="11" borderId="0" xfId="0" applyFont="1" applyFill="1"/>
    <xf numFmtId="0" fontId="38" fillId="11" borderId="0" xfId="0" applyFont="1" applyFill="1" applyAlignment="1">
      <alignment horizontal="left" vertical="top" wrapText="1"/>
    </xf>
    <xf numFmtId="0" fontId="34" fillId="11" borderId="8" xfId="0" applyFont="1" applyFill="1" applyBorder="1" applyAlignment="1">
      <alignment horizontal="center"/>
    </xf>
    <xf numFmtId="0" fontId="24" fillId="11" borderId="5" xfId="0" applyFont="1" applyFill="1" applyBorder="1" applyAlignment="1">
      <alignment horizontal="center"/>
    </xf>
    <xf numFmtId="0" fontId="39" fillId="12" borderId="0" xfId="0" applyFont="1" applyFill="1" applyAlignment="1">
      <alignment horizontal="left"/>
    </xf>
    <xf numFmtId="0" fontId="28" fillId="11" borderId="0" xfId="0" applyFont="1" applyFill="1" applyAlignment="1">
      <alignment horizontal="center"/>
    </xf>
    <xf numFmtId="0" fontId="40" fillId="12" borderId="0" xfId="0" applyFont="1" applyFill="1" applyAlignment="1">
      <alignment horizontal="left"/>
    </xf>
    <xf numFmtId="0" fontId="39" fillId="12" borderId="0" xfId="0" applyFont="1" applyFill="1" applyAlignment="1">
      <alignment horizontal="left"/>
    </xf>
    <xf numFmtId="0" fontId="36" fillId="12" borderId="0" xfId="4" applyFill="1" applyAlignment="1" applyProtection="1">
      <alignment horizontal="center"/>
    </xf>
    <xf numFmtId="0" fontId="41" fillId="12" borderId="0" xfId="4" applyFont="1" applyFill="1" applyAlignment="1" applyProtection="1">
      <alignment horizontal="left"/>
    </xf>
  </cellXfs>
  <cellStyles count="5">
    <cellStyle name="Comma" xfId="3" builtinId="3"/>
    <cellStyle name="Hyperlink" xfId="4" builtinId="8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137583</xdr:colOff>
      <xdr:row>0</xdr:row>
      <xdr:rowOff>84669</xdr:rowOff>
    </xdr:from>
    <xdr:to>
      <xdr:col>2</xdr:col>
      <xdr:colOff>656167</xdr:colOff>
      <xdr:row>5</xdr:row>
      <xdr:rowOff>19051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23C0205A-C0B5-4AAE-A500-0DB210BA4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83" y="84669"/>
          <a:ext cx="1309159" cy="1363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5"/>
  <sheetViews>
    <sheetView tabSelected="1" topLeftCell="A205" zoomScaleNormal="100" workbookViewId="0">
      <selection activeCell="D190" sqref="D190:H194"/>
    </sheetView>
  </sheetViews>
  <sheetFormatPr defaultRowHeight="12.75"/>
  <cols>
    <col min="1" max="1" width="3.33203125" customWidth="1"/>
    <col min="2" max="2" width="10.5" customWidth="1"/>
    <col min="3" max="3" width="58.1640625" customWidth="1"/>
    <col min="4" max="4" width="8.1640625" customWidth="1"/>
    <col min="5" max="5" width="10.1640625" style="25" customWidth="1"/>
    <col min="6" max="6" width="11.83203125" style="25" customWidth="1"/>
    <col min="7" max="7" width="14.33203125" style="25" customWidth="1"/>
    <col min="8" max="8" width="3.5" customWidth="1"/>
  </cols>
  <sheetData>
    <row r="1" spans="1:12" s="108" customFormat="1" ht="34.5" customHeight="1">
      <c r="A1" s="106" t="s">
        <v>202</v>
      </c>
      <c r="B1" s="106"/>
      <c r="C1" s="106"/>
      <c r="D1" s="106"/>
      <c r="E1" s="106"/>
      <c r="F1" s="106"/>
      <c r="G1" s="106"/>
      <c r="H1" s="106"/>
      <c r="I1" s="107"/>
      <c r="J1" s="107"/>
      <c r="K1" s="107"/>
      <c r="L1" s="107"/>
    </row>
    <row r="2" spans="1:12" s="108" customFormat="1" ht="15">
      <c r="B2" s="109"/>
      <c r="D2" s="109"/>
    </row>
    <row r="3" spans="1:12" s="108" customFormat="1" ht="24" customHeight="1">
      <c r="A3" s="110" t="s">
        <v>203</v>
      </c>
      <c r="B3" s="110"/>
      <c r="C3" s="110"/>
      <c r="D3" s="110"/>
      <c r="E3" s="110"/>
      <c r="F3" s="110"/>
      <c r="G3" s="110"/>
      <c r="H3" s="110"/>
    </row>
    <row r="4" spans="1:12" s="108" customFormat="1" ht="24.75" customHeight="1">
      <c r="A4" s="110"/>
      <c r="B4" s="110"/>
      <c r="C4" s="110"/>
      <c r="D4" s="110"/>
      <c r="E4" s="110"/>
      <c r="F4" s="110"/>
      <c r="G4" s="110"/>
      <c r="H4" s="110"/>
    </row>
    <row r="5" spans="1:12" s="108" customFormat="1" ht="14.25" customHeight="1">
      <c r="A5" s="111"/>
      <c r="B5" s="111"/>
      <c r="C5" s="111"/>
      <c r="D5" s="111"/>
      <c r="E5" s="111"/>
      <c r="F5" s="111"/>
      <c r="G5" s="111"/>
      <c r="H5" s="111"/>
    </row>
    <row r="6" spans="1:12" s="108" customFormat="1" ht="22.5">
      <c r="A6" s="112" t="s">
        <v>204</v>
      </c>
      <c r="B6" s="112"/>
      <c r="C6" s="112"/>
      <c r="D6" s="112"/>
      <c r="E6" s="112"/>
      <c r="F6" s="112"/>
      <c r="G6" s="112"/>
      <c r="H6" s="112"/>
      <c r="I6" s="113"/>
      <c r="J6" s="113"/>
    </row>
    <row r="7" spans="1:12" s="117" customFormat="1" ht="30.75" customHeight="1">
      <c r="A7" s="114" t="s">
        <v>205</v>
      </c>
      <c r="B7" s="115"/>
      <c r="C7" s="115"/>
      <c r="D7" s="115"/>
      <c r="E7" s="115"/>
      <c r="F7" s="115"/>
      <c r="G7" s="115"/>
      <c r="H7" s="116"/>
    </row>
    <row r="8" spans="1:12" s="108" customFormat="1" ht="15">
      <c r="A8" s="118" t="s">
        <v>206</v>
      </c>
      <c r="B8" s="118"/>
      <c r="C8" s="118"/>
      <c r="D8" s="119"/>
      <c r="E8" s="120"/>
      <c r="F8" s="120"/>
      <c r="G8" s="120"/>
      <c r="H8" s="120"/>
    </row>
    <row r="9" spans="1:12" s="108" customFormat="1" ht="14.45" customHeight="1">
      <c r="A9" s="121"/>
      <c r="B9" s="121"/>
      <c r="C9" s="121"/>
      <c r="D9" s="122"/>
      <c r="E9" s="123" t="s">
        <v>207</v>
      </c>
      <c r="F9" s="123"/>
      <c r="G9" s="123"/>
      <c r="H9" s="124" t="s">
        <v>208</v>
      </c>
    </row>
    <row r="10" spans="1:12" s="108" customFormat="1" ht="16.149999999999999" customHeight="1">
      <c r="A10" s="118" t="s">
        <v>209</v>
      </c>
      <c r="B10" s="118"/>
      <c r="C10" s="118"/>
      <c r="D10" s="113"/>
      <c r="E10" s="125"/>
      <c r="F10" s="125"/>
      <c r="G10" s="126"/>
    </row>
    <row r="11" spans="1:12" s="108" customFormat="1" ht="15.6" customHeight="1">
      <c r="A11" s="121"/>
      <c r="B11" s="121"/>
      <c r="C11" s="121"/>
      <c r="D11" s="113"/>
      <c r="E11" s="125"/>
      <c r="F11" s="125"/>
      <c r="G11" s="126"/>
    </row>
    <row r="12" spans="1:12" s="108" customFormat="1" ht="16.149999999999999" customHeight="1">
      <c r="A12" s="118" t="s">
        <v>210</v>
      </c>
      <c r="B12" s="118"/>
      <c r="C12" s="118"/>
      <c r="D12" s="113"/>
      <c r="E12" s="125"/>
      <c r="F12" s="125"/>
      <c r="G12" s="126"/>
    </row>
    <row r="13" spans="1:12" s="108" customFormat="1" ht="15.6" customHeight="1">
      <c r="A13" s="121"/>
      <c r="B13" s="121"/>
      <c r="C13" s="121"/>
      <c r="D13" s="109"/>
      <c r="E13" s="126"/>
      <c r="F13" s="126"/>
      <c r="G13" s="126"/>
    </row>
    <row r="14" spans="1:12" s="108" customFormat="1" ht="15.6" customHeight="1">
      <c r="A14" s="118" t="s">
        <v>211</v>
      </c>
      <c r="B14" s="118"/>
      <c r="C14" s="118"/>
      <c r="D14" s="109"/>
      <c r="E14" s="126"/>
      <c r="F14" s="126"/>
      <c r="G14" s="126"/>
    </row>
    <row r="15" spans="1:12" s="108" customFormat="1" ht="15.6" customHeight="1">
      <c r="A15" s="121"/>
      <c r="B15" s="121"/>
      <c r="C15" s="121"/>
      <c r="D15" s="109"/>
      <c r="E15" s="126"/>
      <c r="F15" s="126"/>
      <c r="G15" s="126"/>
    </row>
    <row r="16" spans="1:12" s="108" customFormat="1" ht="15.6" customHeight="1">
      <c r="A16" s="118" t="s">
        <v>212</v>
      </c>
      <c r="B16" s="118"/>
      <c r="C16" s="118"/>
      <c r="D16" s="109"/>
      <c r="E16" s="126"/>
      <c r="F16" s="126"/>
      <c r="G16" s="126"/>
    </row>
    <row r="17" spans="1:10" s="108" customFormat="1" ht="15.75">
      <c r="A17" s="121"/>
      <c r="B17" s="121"/>
      <c r="C17" s="121"/>
      <c r="D17" s="109"/>
      <c r="E17" s="123" t="s">
        <v>213</v>
      </c>
      <c r="F17" s="123"/>
      <c r="G17" s="123"/>
      <c r="H17" s="124" t="s">
        <v>208</v>
      </c>
    </row>
    <row r="18" spans="1:10" s="108" customFormat="1" ht="15">
      <c r="B18" s="109"/>
      <c r="D18" s="109"/>
      <c r="G18" s="126"/>
      <c r="H18" s="127"/>
    </row>
    <row r="19" spans="1:10" s="108" customFormat="1" ht="15">
      <c r="B19" s="109"/>
      <c r="C19" s="128" t="s">
        <v>214</v>
      </c>
      <c r="D19" s="128"/>
      <c r="E19" s="128"/>
      <c r="F19" s="128"/>
      <c r="G19" s="128"/>
      <c r="H19" s="109"/>
    </row>
    <row r="20" spans="1:10" s="108" customFormat="1" ht="16.5" thickBot="1">
      <c r="A20" s="129" t="s">
        <v>215</v>
      </c>
      <c r="B20" s="129"/>
      <c r="C20" s="129"/>
      <c r="D20" s="129"/>
      <c r="E20" s="129"/>
      <c r="F20" s="129"/>
      <c r="G20" s="129"/>
      <c r="H20" s="129"/>
    </row>
    <row r="21" spans="1:10" ht="21.75" customHeight="1">
      <c r="A21" s="1" t="s">
        <v>0</v>
      </c>
      <c r="B21" s="2" t="s">
        <v>1</v>
      </c>
      <c r="C21" s="3" t="s">
        <v>2</v>
      </c>
      <c r="D21" s="1" t="s">
        <v>3</v>
      </c>
      <c r="E21" s="71" t="s">
        <v>184</v>
      </c>
      <c r="F21" s="71" t="s">
        <v>185</v>
      </c>
      <c r="G21" s="73" t="s">
        <v>188</v>
      </c>
    </row>
    <row r="22" spans="1:10" ht="12" customHeight="1">
      <c r="A22" s="1"/>
      <c r="B22" s="2"/>
      <c r="C22" s="3" t="s">
        <v>194</v>
      </c>
      <c r="D22" s="1"/>
      <c r="E22" s="71"/>
      <c r="F22" s="71"/>
      <c r="G22" s="73"/>
    </row>
    <row r="23" spans="1:10" s="93" customFormat="1" ht="12" customHeight="1">
      <c r="A23" s="90">
        <v>1</v>
      </c>
      <c r="B23" s="91"/>
      <c r="C23" s="94" t="s">
        <v>200</v>
      </c>
      <c r="D23" s="95" t="s">
        <v>201</v>
      </c>
      <c r="E23" s="96">
        <v>1</v>
      </c>
      <c r="F23" s="92"/>
      <c r="G23" s="52"/>
    </row>
    <row r="24" spans="1:10" s="53" customFormat="1" ht="14.25" customHeight="1">
      <c r="A24" s="85">
        <v>2</v>
      </c>
      <c r="B24" s="86"/>
      <c r="C24" s="87" t="s">
        <v>195</v>
      </c>
      <c r="D24" s="89" t="s">
        <v>196</v>
      </c>
      <c r="E24" s="88">
        <v>150</v>
      </c>
      <c r="F24" s="88"/>
      <c r="G24" s="52">
        <f>F24*E24</f>
        <v>0</v>
      </c>
    </row>
    <row r="25" spans="1:10" s="53" customFormat="1" ht="14.25" customHeight="1">
      <c r="A25" s="9"/>
      <c r="B25" s="9"/>
      <c r="C25" s="10" t="s">
        <v>197</v>
      </c>
      <c r="D25" s="9"/>
      <c r="E25" s="9"/>
      <c r="F25" s="9"/>
      <c r="G25" s="11">
        <f>(G24+G23)</f>
        <v>0</v>
      </c>
    </row>
    <row r="26" spans="1:10" ht="12" customHeight="1">
      <c r="A26" s="4"/>
      <c r="B26" s="4"/>
      <c r="C26" s="2" t="s">
        <v>5</v>
      </c>
      <c r="D26" s="4"/>
      <c r="E26" s="72"/>
      <c r="F26" s="72"/>
      <c r="G26" s="72"/>
    </row>
    <row r="27" spans="1:10" ht="12" customHeight="1">
      <c r="A27" s="4"/>
      <c r="B27" s="4"/>
      <c r="C27" s="2" t="s">
        <v>6</v>
      </c>
      <c r="D27" s="4"/>
      <c r="E27" s="72"/>
      <c r="F27" s="72"/>
      <c r="G27" s="72"/>
    </row>
    <row r="28" spans="1:10" ht="12" customHeight="1">
      <c r="A28" s="5">
        <v>1</v>
      </c>
      <c r="B28" s="29" t="s">
        <v>7</v>
      </c>
      <c r="C28" s="6" t="s">
        <v>8</v>
      </c>
      <c r="D28" s="32" t="s">
        <v>196</v>
      </c>
      <c r="E28" s="74">
        <v>135</v>
      </c>
      <c r="F28" s="69"/>
      <c r="G28" s="52">
        <f t="shared" ref="G28:G38" si="0">E28*F28</f>
        <v>0</v>
      </c>
    </row>
    <row r="29" spans="1:10" ht="12" customHeight="1">
      <c r="A29" s="5">
        <v>2</v>
      </c>
      <c r="B29" s="8">
        <v>3.1779999999999999</v>
      </c>
      <c r="C29" s="6" t="s">
        <v>10</v>
      </c>
      <c r="D29" s="7" t="s">
        <v>11</v>
      </c>
      <c r="E29" s="50">
        <v>145.33600000000001</v>
      </c>
      <c r="F29" s="69"/>
      <c r="G29" s="52">
        <f t="shared" si="0"/>
        <v>0</v>
      </c>
    </row>
    <row r="30" spans="1:10" s="48" customFormat="1" ht="12" customHeight="1">
      <c r="A30" s="42"/>
      <c r="B30" s="43"/>
      <c r="C30" s="44" t="s">
        <v>186</v>
      </c>
      <c r="D30" s="45" t="s">
        <v>9</v>
      </c>
      <c r="E30" s="42">
        <v>135</v>
      </c>
      <c r="F30" s="46"/>
      <c r="G30" s="47">
        <f t="shared" si="0"/>
        <v>0</v>
      </c>
      <c r="J30" s="49"/>
    </row>
    <row r="31" spans="1:10" ht="12" customHeight="1">
      <c r="A31" s="5">
        <v>3</v>
      </c>
      <c r="B31" s="30">
        <v>2.36</v>
      </c>
      <c r="C31" s="6" t="s">
        <v>12</v>
      </c>
      <c r="D31" s="7" t="s">
        <v>11</v>
      </c>
      <c r="E31" s="50">
        <v>145.33600000000001</v>
      </c>
      <c r="F31" s="69"/>
      <c r="G31" s="52">
        <f t="shared" si="0"/>
        <v>0</v>
      </c>
    </row>
    <row r="32" spans="1:10" ht="12" customHeight="1">
      <c r="A32" s="5">
        <v>4</v>
      </c>
      <c r="B32" s="29" t="s">
        <v>13</v>
      </c>
      <c r="C32" s="6" t="s">
        <v>14</v>
      </c>
      <c r="D32" s="7" t="s">
        <v>9</v>
      </c>
      <c r="E32" s="51">
        <v>27.85286</v>
      </c>
      <c r="F32" s="52"/>
      <c r="G32" s="52">
        <f t="shared" si="0"/>
        <v>0</v>
      </c>
    </row>
    <row r="33" spans="1:14" ht="12" customHeight="1">
      <c r="A33" s="5">
        <v>5</v>
      </c>
      <c r="B33" s="7" t="s">
        <v>15</v>
      </c>
      <c r="C33" s="6" t="s">
        <v>16</v>
      </c>
      <c r="D33" s="7" t="s">
        <v>9</v>
      </c>
      <c r="E33" s="51">
        <v>24.305660000000003</v>
      </c>
      <c r="F33" s="52"/>
      <c r="G33" s="52">
        <f t="shared" si="0"/>
        <v>0</v>
      </c>
    </row>
    <row r="34" spans="1:14" ht="12" customHeight="1">
      <c r="A34" s="5">
        <v>6</v>
      </c>
      <c r="B34" s="7" t="s">
        <v>15</v>
      </c>
      <c r="C34" s="6" t="s">
        <v>17</v>
      </c>
      <c r="D34" s="7" t="s">
        <v>9</v>
      </c>
      <c r="E34" s="51">
        <v>34.700000000000003</v>
      </c>
      <c r="F34" s="52"/>
      <c r="G34" s="52">
        <f t="shared" si="0"/>
        <v>0</v>
      </c>
    </row>
    <row r="35" spans="1:14" ht="12" customHeight="1">
      <c r="A35" s="5">
        <v>7</v>
      </c>
      <c r="B35" s="7" t="s">
        <v>15</v>
      </c>
      <c r="C35" s="6" t="s">
        <v>18</v>
      </c>
      <c r="D35" s="7" t="s">
        <v>9</v>
      </c>
      <c r="E35" s="51">
        <v>3.5</v>
      </c>
      <c r="F35" s="52"/>
      <c r="G35" s="52">
        <f t="shared" si="0"/>
        <v>0</v>
      </c>
      <c r="H35" s="18"/>
      <c r="I35" s="18"/>
      <c r="J35" s="18"/>
      <c r="M35" s="26"/>
    </row>
    <row r="36" spans="1:14" ht="12" customHeight="1">
      <c r="A36" s="5">
        <v>8</v>
      </c>
      <c r="B36" s="7" t="s">
        <v>15</v>
      </c>
      <c r="C36" s="6" t="s">
        <v>19</v>
      </c>
      <c r="D36" s="7" t="s">
        <v>9</v>
      </c>
      <c r="E36" s="51">
        <v>6.8460000000000001</v>
      </c>
      <c r="F36" s="52"/>
      <c r="G36" s="52">
        <f t="shared" si="0"/>
        <v>0</v>
      </c>
      <c r="H36" s="18"/>
      <c r="I36" s="18"/>
      <c r="N36" s="26"/>
    </row>
    <row r="37" spans="1:14" ht="12" customHeight="1">
      <c r="A37" s="5">
        <v>9</v>
      </c>
      <c r="B37" s="5">
        <v>166</v>
      </c>
      <c r="C37" s="6" t="s">
        <v>20</v>
      </c>
      <c r="D37" s="7" t="s">
        <v>21</v>
      </c>
      <c r="E37" s="51">
        <f>1722.07208871/1000</f>
        <v>1.7220720887099998</v>
      </c>
      <c r="F37" s="75"/>
      <c r="G37" s="52">
        <f t="shared" si="0"/>
        <v>0</v>
      </c>
      <c r="H37" s="18"/>
      <c r="I37" s="18"/>
    </row>
    <row r="38" spans="1:14" ht="12" customHeight="1">
      <c r="A38" s="5">
        <v>10</v>
      </c>
      <c r="B38" s="5">
        <v>167</v>
      </c>
      <c r="C38" s="6" t="s">
        <v>22</v>
      </c>
      <c r="D38" s="7" t="s">
        <v>21</v>
      </c>
      <c r="E38" s="76">
        <f>2335.692581013/1000</f>
        <v>2.3356925810130003</v>
      </c>
      <c r="F38" s="75"/>
      <c r="G38" s="52">
        <f t="shared" si="0"/>
        <v>0</v>
      </c>
      <c r="H38" s="18"/>
      <c r="I38" s="18"/>
    </row>
    <row r="39" spans="1:14" ht="12" customHeight="1">
      <c r="A39" s="9"/>
      <c r="B39" s="9"/>
      <c r="C39" s="10" t="s">
        <v>198</v>
      </c>
      <c r="D39" s="9"/>
      <c r="E39" s="9"/>
      <c r="F39" s="9"/>
      <c r="G39" s="11">
        <f>SUM(G28:G38)</f>
        <v>0</v>
      </c>
    </row>
    <row r="40" spans="1:14" ht="12" hidden="1" customHeight="1">
      <c r="A40" s="4"/>
      <c r="B40" s="4"/>
      <c r="C40" s="2" t="s">
        <v>23</v>
      </c>
      <c r="D40" s="4"/>
      <c r="E40" s="4"/>
      <c r="F40" s="4"/>
      <c r="G40" s="4"/>
    </row>
    <row r="41" spans="1:14" s="28" customFormat="1" ht="12" hidden="1" customHeight="1">
      <c r="A41" s="34">
        <v>1</v>
      </c>
      <c r="B41" s="35" t="s">
        <v>24</v>
      </c>
      <c r="C41" s="36" t="s">
        <v>25</v>
      </c>
      <c r="D41" s="20" t="s">
        <v>26</v>
      </c>
      <c r="E41" s="19"/>
      <c r="F41" s="22"/>
      <c r="G41" s="23"/>
      <c r="I41" s="37"/>
      <c r="J41" s="38"/>
    </row>
    <row r="42" spans="1:14" ht="12" hidden="1" customHeight="1">
      <c r="A42" s="9"/>
      <c r="B42" s="9"/>
      <c r="C42" s="10" t="s">
        <v>27</v>
      </c>
      <c r="D42" s="9"/>
      <c r="E42" s="9"/>
      <c r="F42" s="9"/>
      <c r="G42" s="11">
        <f>G41</f>
        <v>0</v>
      </c>
    </row>
    <row r="43" spans="1:14" ht="12" customHeight="1">
      <c r="A43" s="4"/>
      <c r="B43" s="4"/>
      <c r="C43" s="2" t="s">
        <v>28</v>
      </c>
      <c r="D43" s="4"/>
      <c r="E43" s="4"/>
      <c r="F43" s="4"/>
      <c r="G43" s="4"/>
    </row>
    <row r="44" spans="1:14" ht="12" customHeight="1">
      <c r="A44" s="5">
        <v>1</v>
      </c>
      <c r="B44" s="7" t="s">
        <v>15</v>
      </c>
      <c r="C44" s="6" t="s">
        <v>29</v>
      </c>
      <c r="D44" s="7" t="s">
        <v>30</v>
      </c>
      <c r="E44" s="51">
        <v>24.98</v>
      </c>
      <c r="F44" s="52"/>
      <c r="G44" s="52">
        <f>E44*F44</f>
        <v>0</v>
      </c>
    </row>
    <row r="45" spans="1:14" ht="12" customHeight="1">
      <c r="A45" s="5">
        <v>2</v>
      </c>
      <c r="B45" s="7" t="s">
        <v>15</v>
      </c>
      <c r="C45" s="6" t="s">
        <v>31</v>
      </c>
      <c r="D45" s="7" t="s">
        <v>30</v>
      </c>
      <c r="E45" s="51">
        <v>4.43</v>
      </c>
      <c r="F45" s="52"/>
      <c r="G45" s="52">
        <f>E45*F45</f>
        <v>0</v>
      </c>
    </row>
    <row r="46" spans="1:14" s="53" customFormat="1" ht="12" customHeight="1">
      <c r="A46" s="50">
        <v>3</v>
      </c>
      <c r="B46" s="45" t="s">
        <v>180</v>
      </c>
      <c r="C46" s="44" t="s">
        <v>181</v>
      </c>
      <c r="D46" s="45" t="s">
        <v>182</v>
      </c>
      <c r="E46" s="51">
        <v>1.4</v>
      </c>
      <c r="F46" s="52"/>
      <c r="G46" s="52">
        <f>E46*F46</f>
        <v>0</v>
      </c>
    </row>
    <row r="47" spans="1:14" ht="12" customHeight="1">
      <c r="A47" s="9"/>
      <c r="B47" s="9"/>
      <c r="C47" s="10" t="s">
        <v>199</v>
      </c>
      <c r="D47" s="9"/>
      <c r="E47" s="9"/>
      <c r="F47" s="9"/>
      <c r="G47" s="11">
        <f>SUM(G44:G46)</f>
        <v>0</v>
      </c>
    </row>
    <row r="48" spans="1:14" ht="12" customHeight="1">
      <c r="A48" s="4"/>
      <c r="B48" s="4"/>
      <c r="C48" s="2" t="s">
        <v>32</v>
      </c>
      <c r="D48" s="4"/>
      <c r="E48" s="4"/>
      <c r="F48" s="4"/>
      <c r="G48" s="4"/>
    </row>
    <row r="49" spans="1:10" ht="12" customHeight="1">
      <c r="A49" s="5">
        <v>1</v>
      </c>
      <c r="B49" s="5">
        <v>209</v>
      </c>
      <c r="C49" s="6" t="s">
        <v>33</v>
      </c>
      <c r="D49" s="7" t="s">
        <v>34</v>
      </c>
      <c r="E49" s="51">
        <v>8.5500000000000007</v>
      </c>
      <c r="F49" s="69"/>
      <c r="G49" s="52">
        <f t="shared" ref="G49:G58" si="1">E49*F49</f>
        <v>0</v>
      </c>
    </row>
    <row r="50" spans="1:10" ht="12" customHeight="1">
      <c r="A50" s="5">
        <v>2</v>
      </c>
      <c r="B50" s="7" t="s">
        <v>15</v>
      </c>
      <c r="C50" s="6" t="s">
        <v>35</v>
      </c>
      <c r="D50" s="7" t="s">
        <v>34</v>
      </c>
      <c r="E50" s="51">
        <v>62.76</v>
      </c>
      <c r="F50" s="69"/>
      <c r="G50" s="52">
        <f t="shared" si="1"/>
        <v>0</v>
      </c>
    </row>
    <row r="51" spans="1:10" ht="12" customHeight="1">
      <c r="A51" s="5">
        <v>3</v>
      </c>
      <c r="B51" s="8">
        <v>2.206</v>
      </c>
      <c r="C51" s="6" t="s">
        <v>36</v>
      </c>
      <c r="D51" s="7" t="s">
        <v>37</v>
      </c>
      <c r="E51" s="77">
        <v>3</v>
      </c>
      <c r="F51" s="52"/>
      <c r="G51" s="52">
        <f t="shared" si="1"/>
        <v>0</v>
      </c>
    </row>
    <row r="52" spans="1:10" s="53" customFormat="1" ht="12" customHeight="1">
      <c r="A52" s="54">
        <v>1</v>
      </c>
      <c r="B52" s="55"/>
      <c r="C52" s="56" t="s">
        <v>192</v>
      </c>
      <c r="D52" s="57" t="s">
        <v>190</v>
      </c>
      <c r="E52" s="58">
        <v>141.4</v>
      </c>
      <c r="F52" s="59"/>
      <c r="G52" s="52">
        <f t="shared" si="1"/>
        <v>0</v>
      </c>
      <c r="I52" s="60"/>
      <c r="J52" s="61"/>
    </row>
    <row r="53" spans="1:10" ht="12" customHeight="1">
      <c r="A53" s="5">
        <v>4</v>
      </c>
      <c r="B53" s="7" t="s">
        <v>15</v>
      </c>
      <c r="C53" s="6" t="s">
        <v>38</v>
      </c>
      <c r="D53" s="7" t="s">
        <v>39</v>
      </c>
      <c r="E53" s="78">
        <v>165</v>
      </c>
      <c r="F53" s="52"/>
      <c r="G53" s="52">
        <f t="shared" si="1"/>
        <v>0</v>
      </c>
    </row>
    <row r="54" spans="1:10" ht="12" customHeight="1">
      <c r="A54" s="5">
        <v>5</v>
      </c>
      <c r="B54" s="7" t="s">
        <v>15</v>
      </c>
      <c r="C54" s="6" t="s">
        <v>40</v>
      </c>
      <c r="D54" s="7" t="s">
        <v>39</v>
      </c>
      <c r="E54" s="78">
        <v>169</v>
      </c>
      <c r="F54" s="69"/>
      <c r="G54" s="52">
        <f t="shared" si="1"/>
        <v>0</v>
      </c>
      <c r="J54" s="24"/>
    </row>
    <row r="55" spans="1:10" ht="12" customHeight="1">
      <c r="A55" s="5">
        <v>6</v>
      </c>
      <c r="B55" s="7" t="s">
        <v>15</v>
      </c>
      <c r="C55" s="6" t="s">
        <v>41</v>
      </c>
      <c r="D55" s="7" t="s">
        <v>39</v>
      </c>
      <c r="E55" s="78">
        <v>165</v>
      </c>
      <c r="F55" s="69"/>
      <c r="G55" s="52">
        <f t="shared" si="1"/>
        <v>0</v>
      </c>
      <c r="J55" s="24"/>
    </row>
    <row r="56" spans="1:10" ht="12" customHeight="1">
      <c r="A56" s="5">
        <v>7</v>
      </c>
      <c r="B56" s="7" t="s">
        <v>15</v>
      </c>
      <c r="C56" s="6" t="s">
        <v>42</v>
      </c>
      <c r="D56" s="7" t="s">
        <v>39</v>
      </c>
      <c r="E56" s="79">
        <v>156</v>
      </c>
      <c r="F56" s="69"/>
      <c r="G56" s="52">
        <f t="shared" si="1"/>
        <v>0</v>
      </c>
      <c r="J56" s="24"/>
    </row>
    <row r="57" spans="1:10" ht="12" customHeight="1">
      <c r="A57" s="5">
        <v>8</v>
      </c>
      <c r="B57" s="7" t="s">
        <v>15</v>
      </c>
      <c r="C57" s="6" t="s">
        <v>43</v>
      </c>
      <c r="D57" s="7" t="s">
        <v>39</v>
      </c>
      <c r="E57" s="78">
        <v>152.90430000000001</v>
      </c>
      <c r="F57" s="69"/>
      <c r="G57" s="52">
        <f t="shared" si="1"/>
        <v>0</v>
      </c>
    </row>
    <row r="58" spans="1:10" ht="12" customHeight="1">
      <c r="A58" s="5">
        <v>9</v>
      </c>
      <c r="B58" s="29" t="s">
        <v>44</v>
      </c>
      <c r="C58" s="6" t="s">
        <v>45</v>
      </c>
      <c r="D58" s="7" t="s">
        <v>39</v>
      </c>
      <c r="E58" s="77">
        <v>17.5</v>
      </c>
      <c r="F58" s="69"/>
      <c r="G58" s="52">
        <f t="shared" si="1"/>
        <v>0</v>
      </c>
      <c r="J58" s="24"/>
    </row>
    <row r="59" spans="1:10" ht="12" customHeight="1">
      <c r="A59" s="9"/>
      <c r="B59" s="9"/>
      <c r="C59" s="10" t="s">
        <v>46</v>
      </c>
      <c r="D59" s="9"/>
      <c r="E59" s="39"/>
      <c r="F59" s="11"/>
      <c r="G59" s="11">
        <f>SUM(G49:G58)</f>
        <v>0</v>
      </c>
    </row>
    <row r="60" spans="1:10" ht="12" customHeight="1">
      <c r="A60" s="4"/>
      <c r="B60" s="4"/>
      <c r="C60" s="2" t="s">
        <v>47</v>
      </c>
      <c r="D60" s="4"/>
      <c r="E60" s="40"/>
      <c r="F60" s="4"/>
      <c r="G60" s="4"/>
    </row>
    <row r="61" spans="1:10" ht="12" customHeight="1">
      <c r="A61" s="5">
        <v>1</v>
      </c>
      <c r="B61" s="7" t="s">
        <v>15</v>
      </c>
      <c r="C61" s="6" t="s">
        <v>48</v>
      </c>
      <c r="D61" s="7" t="s">
        <v>39</v>
      </c>
      <c r="E61" s="78">
        <v>247.44</v>
      </c>
      <c r="F61" s="69"/>
      <c r="G61" s="52">
        <f>E61*F61</f>
        <v>0</v>
      </c>
    </row>
    <row r="62" spans="1:10" ht="12" customHeight="1">
      <c r="A62" s="5">
        <v>2</v>
      </c>
      <c r="B62" s="7" t="s">
        <v>49</v>
      </c>
      <c r="C62" s="6" t="s">
        <v>50</v>
      </c>
      <c r="D62" s="7" t="s">
        <v>39</v>
      </c>
      <c r="E62" s="80">
        <v>90.65</v>
      </c>
      <c r="F62" s="69"/>
      <c r="G62" s="52">
        <f>E62*F62</f>
        <v>0</v>
      </c>
    </row>
    <row r="63" spans="1:10" s="53" customFormat="1" ht="12" customHeight="1">
      <c r="A63" s="50"/>
      <c r="B63" s="62"/>
      <c r="C63" s="63" t="s">
        <v>189</v>
      </c>
      <c r="D63" s="45" t="s">
        <v>190</v>
      </c>
      <c r="E63" s="64">
        <v>21</v>
      </c>
      <c r="F63" s="65"/>
      <c r="G63" s="52">
        <f>E63*F63</f>
        <v>0</v>
      </c>
    </row>
    <row r="64" spans="1:10" s="53" customFormat="1" ht="12" customHeight="1">
      <c r="A64" s="50"/>
      <c r="B64" s="62"/>
      <c r="C64" s="63" t="s">
        <v>193</v>
      </c>
      <c r="D64" s="45" t="s">
        <v>190</v>
      </c>
      <c r="E64" s="64">
        <v>29.75</v>
      </c>
      <c r="F64" s="65"/>
      <c r="G64" s="52">
        <f>E64*F64</f>
        <v>0</v>
      </c>
    </row>
    <row r="65" spans="1:7" ht="12" customHeight="1">
      <c r="A65" s="5">
        <v>3</v>
      </c>
      <c r="B65" s="7" t="s">
        <v>15</v>
      </c>
      <c r="C65" s="6" t="s">
        <v>51</v>
      </c>
      <c r="D65" s="7" t="s">
        <v>39</v>
      </c>
      <c r="E65" s="78">
        <v>159.74</v>
      </c>
      <c r="F65" s="52"/>
      <c r="G65" s="52">
        <f>E65*F65</f>
        <v>0</v>
      </c>
    </row>
    <row r="66" spans="1:7" ht="12" customHeight="1">
      <c r="A66" s="9"/>
      <c r="B66" s="9"/>
      <c r="C66" s="10" t="s">
        <v>52</v>
      </c>
      <c r="D66" s="9"/>
      <c r="E66" s="39"/>
      <c r="F66" s="9"/>
      <c r="G66" s="11">
        <f>SUM(G61:G65)</f>
        <v>0</v>
      </c>
    </row>
    <row r="67" spans="1:7" ht="12" customHeight="1">
      <c r="A67" s="4"/>
      <c r="B67" s="4"/>
      <c r="C67" s="2" t="s">
        <v>53</v>
      </c>
      <c r="D67" s="4"/>
      <c r="E67" s="40"/>
      <c r="F67" s="4"/>
      <c r="G67" s="4"/>
    </row>
    <row r="68" spans="1:7" ht="12" customHeight="1">
      <c r="A68" s="5">
        <v>1</v>
      </c>
      <c r="B68" s="8">
        <v>2.2829999999999999</v>
      </c>
      <c r="C68" s="6" t="s">
        <v>54</v>
      </c>
      <c r="D68" s="7" t="s">
        <v>30</v>
      </c>
      <c r="E68" s="77">
        <v>6.58</v>
      </c>
      <c r="F68" s="69"/>
      <c r="G68" s="52">
        <f t="shared" ref="G68:G74" si="2">E68*F68</f>
        <v>0</v>
      </c>
    </row>
    <row r="69" spans="1:7" ht="12" customHeight="1">
      <c r="A69" s="5">
        <v>2</v>
      </c>
      <c r="B69" s="7" t="s">
        <v>15</v>
      </c>
      <c r="C69" s="6" t="s">
        <v>55</v>
      </c>
      <c r="D69" s="7" t="s">
        <v>39</v>
      </c>
      <c r="E69" s="77">
        <v>31.52</v>
      </c>
      <c r="F69" s="69"/>
      <c r="G69" s="52">
        <f t="shared" si="2"/>
        <v>0</v>
      </c>
    </row>
    <row r="70" spans="1:7" ht="12" customHeight="1">
      <c r="A70" s="5">
        <v>3</v>
      </c>
      <c r="B70" s="7" t="s">
        <v>15</v>
      </c>
      <c r="C70" s="6" t="s">
        <v>56</v>
      </c>
      <c r="D70" s="7" t="s">
        <v>39</v>
      </c>
      <c r="E70" s="77">
        <v>88.1</v>
      </c>
      <c r="F70" s="69"/>
      <c r="G70" s="52">
        <f t="shared" si="2"/>
        <v>0</v>
      </c>
    </row>
    <row r="71" spans="1:7" ht="12" customHeight="1">
      <c r="A71" s="5">
        <v>4</v>
      </c>
      <c r="B71" s="7" t="s">
        <v>15</v>
      </c>
      <c r="C71" s="6" t="s">
        <v>57</v>
      </c>
      <c r="D71" s="7" t="s">
        <v>39</v>
      </c>
      <c r="E71" s="77">
        <v>12.34</v>
      </c>
      <c r="F71" s="69"/>
      <c r="G71" s="52">
        <f t="shared" si="2"/>
        <v>0</v>
      </c>
    </row>
    <row r="72" spans="1:7" ht="12" customHeight="1">
      <c r="A72" s="5">
        <v>5</v>
      </c>
      <c r="B72" s="8">
        <v>2.4049999999999998</v>
      </c>
      <c r="C72" s="6" t="s">
        <v>58</v>
      </c>
      <c r="D72" s="7" t="s">
        <v>39</v>
      </c>
      <c r="E72" s="77">
        <v>2.41</v>
      </c>
      <c r="F72" s="69"/>
      <c r="G72" s="52">
        <f t="shared" si="2"/>
        <v>0</v>
      </c>
    </row>
    <row r="73" spans="1:7" ht="12" customHeight="1">
      <c r="A73" s="5">
        <v>6</v>
      </c>
      <c r="B73" s="7" t="s">
        <v>15</v>
      </c>
      <c r="C73" s="6" t="s">
        <v>59</v>
      </c>
      <c r="D73" s="7" t="s">
        <v>39</v>
      </c>
      <c r="E73" s="78">
        <v>307.8</v>
      </c>
      <c r="F73" s="69"/>
      <c r="G73" s="52">
        <f t="shared" si="2"/>
        <v>0</v>
      </c>
    </row>
    <row r="74" spans="1:7" ht="12" customHeight="1">
      <c r="A74" s="5">
        <v>7</v>
      </c>
      <c r="B74" s="7" t="s">
        <v>15</v>
      </c>
      <c r="C74" s="6" t="s">
        <v>60</v>
      </c>
      <c r="D74" s="7" t="s">
        <v>39</v>
      </c>
      <c r="E74" s="78">
        <v>214.97</v>
      </c>
      <c r="F74" s="69"/>
      <c r="G74" s="52">
        <f t="shared" si="2"/>
        <v>0</v>
      </c>
    </row>
    <row r="75" spans="1:7" ht="12" customHeight="1">
      <c r="A75" s="9"/>
      <c r="B75" s="9"/>
      <c r="C75" s="10" t="s">
        <v>61</v>
      </c>
      <c r="D75" s="9"/>
      <c r="E75" s="9"/>
      <c r="F75" s="9"/>
      <c r="G75" s="11">
        <f>SUM(G68:G74)</f>
        <v>0</v>
      </c>
    </row>
    <row r="76" spans="1:7" ht="12" customHeight="1">
      <c r="A76" s="4"/>
      <c r="B76" s="4"/>
      <c r="C76" s="2" t="s">
        <v>62</v>
      </c>
      <c r="D76" s="4"/>
      <c r="E76" s="4"/>
      <c r="F76" s="4"/>
      <c r="G76" s="4"/>
    </row>
    <row r="77" spans="1:7" ht="12" customHeight="1">
      <c r="A77" s="5">
        <v>1</v>
      </c>
      <c r="B77" s="7" t="s">
        <v>49</v>
      </c>
      <c r="C77" s="6" t="s">
        <v>63</v>
      </c>
      <c r="D77" s="7" t="s">
        <v>39</v>
      </c>
      <c r="E77" s="64">
        <v>9.5</v>
      </c>
      <c r="F77" s="65"/>
      <c r="G77" s="52">
        <f t="shared" ref="G77:G83" si="3">E77*F77</f>
        <v>0</v>
      </c>
    </row>
    <row r="78" spans="1:7" ht="12" customHeight="1">
      <c r="A78" s="5">
        <v>2</v>
      </c>
      <c r="B78" s="7" t="s">
        <v>49</v>
      </c>
      <c r="C78" s="6" t="s">
        <v>64</v>
      </c>
      <c r="D78" s="7" t="s">
        <v>39</v>
      </c>
      <c r="E78" s="64">
        <v>2.1</v>
      </c>
      <c r="F78" s="65"/>
      <c r="G78" s="52">
        <f t="shared" si="3"/>
        <v>0</v>
      </c>
    </row>
    <row r="79" spans="1:7" ht="12" customHeight="1">
      <c r="A79" s="5">
        <v>3</v>
      </c>
      <c r="B79" s="8">
        <v>2.383</v>
      </c>
      <c r="C79" s="6" t="s">
        <v>65</v>
      </c>
      <c r="D79" s="7" t="s">
        <v>39</v>
      </c>
      <c r="E79" s="64">
        <v>7.9</v>
      </c>
      <c r="F79" s="65"/>
      <c r="G79" s="52">
        <f t="shared" si="3"/>
        <v>0</v>
      </c>
    </row>
    <row r="80" spans="1:7" s="53" customFormat="1" ht="12" customHeight="1">
      <c r="A80" s="50">
        <v>4</v>
      </c>
      <c r="B80" s="62">
        <v>2.383</v>
      </c>
      <c r="C80" s="63" t="s">
        <v>183</v>
      </c>
      <c r="D80" s="45" t="s">
        <v>39</v>
      </c>
      <c r="E80" s="64">
        <v>1.9</v>
      </c>
      <c r="F80" s="65"/>
      <c r="G80" s="52">
        <f t="shared" si="3"/>
        <v>0</v>
      </c>
    </row>
    <row r="81" spans="1:10" ht="12" customHeight="1">
      <c r="A81" s="5">
        <v>5</v>
      </c>
      <c r="B81" s="7" t="s">
        <v>49</v>
      </c>
      <c r="C81" s="6" t="s">
        <v>66</v>
      </c>
      <c r="D81" s="7" t="s">
        <v>39</v>
      </c>
      <c r="E81" s="64">
        <v>1.1000000000000001</v>
      </c>
      <c r="F81" s="65"/>
      <c r="G81" s="52">
        <f t="shared" si="3"/>
        <v>0</v>
      </c>
    </row>
    <row r="82" spans="1:10" ht="12" customHeight="1">
      <c r="A82" s="5">
        <v>6</v>
      </c>
      <c r="B82" s="7" t="s">
        <v>49</v>
      </c>
      <c r="C82" s="6" t="s">
        <v>67</v>
      </c>
      <c r="D82" s="7" t="s">
        <v>39</v>
      </c>
      <c r="E82" s="64">
        <v>5.4</v>
      </c>
      <c r="F82" s="65"/>
      <c r="G82" s="52">
        <f t="shared" si="3"/>
        <v>0</v>
      </c>
    </row>
    <row r="83" spans="1:10" ht="12" customHeight="1">
      <c r="A83" s="5">
        <v>7</v>
      </c>
      <c r="B83" s="7" t="s">
        <v>49</v>
      </c>
      <c r="C83" s="6" t="s">
        <v>68</v>
      </c>
      <c r="D83" s="7" t="s">
        <v>39</v>
      </c>
      <c r="E83" s="64">
        <v>3.6</v>
      </c>
      <c r="F83" s="65"/>
      <c r="G83" s="52">
        <f t="shared" si="3"/>
        <v>0</v>
      </c>
    </row>
    <row r="84" spans="1:10" ht="12" customHeight="1">
      <c r="A84" s="9"/>
      <c r="B84" s="9"/>
      <c r="C84" s="10" t="s">
        <v>69</v>
      </c>
      <c r="D84" s="9"/>
      <c r="E84" s="9"/>
      <c r="F84" s="9"/>
      <c r="G84" s="11">
        <f>SUM(G77:G83)</f>
        <v>0</v>
      </c>
    </row>
    <row r="85" spans="1:10" ht="12" customHeight="1">
      <c r="A85" s="4"/>
      <c r="B85" s="4"/>
      <c r="C85" s="2" t="s">
        <v>70</v>
      </c>
      <c r="D85" s="4"/>
      <c r="E85" s="4"/>
      <c r="F85" s="4"/>
      <c r="G85" s="4"/>
    </row>
    <row r="86" spans="1:10" ht="12" customHeight="1">
      <c r="A86" s="4"/>
      <c r="B86" s="4"/>
      <c r="C86" s="97" t="s">
        <v>71</v>
      </c>
      <c r="D86" s="98"/>
      <c r="E86" s="98"/>
      <c r="F86" s="4"/>
      <c r="G86" s="4"/>
    </row>
    <row r="87" spans="1:10" ht="12" customHeight="1">
      <c r="A87" s="5">
        <v>1</v>
      </c>
      <c r="B87" s="7" t="s">
        <v>72</v>
      </c>
      <c r="C87" s="6" t="s">
        <v>73</v>
      </c>
      <c r="D87" s="7" t="s">
        <v>34</v>
      </c>
      <c r="E87" s="64">
        <v>45</v>
      </c>
      <c r="F87" s="59"/>
      <c r="G87" s="52">
        <f>E87*F87</f>
        <v>0</v>
      </c>
      <c r="J87" s="24"/>
    </row>
    <row r="88" spans="1:10" ht="12" customHeight="1">
      <c r="A88" s="5">
        <v>2</v>
      </c>
      <c r="B88" s="7" t="s">
        <v>74</v>
      </c>
      <c r="C88" s="6" t="s">
        <v>75</v>
      </c>
      <c r="D88" s="7" t="s">
        <v>34</v>
      </c>
      <c r="E88" s="64">
        <v>30</v>
      </c>
      <c r="F88" s="59"/>
      <c r="G88" s="52">
        <f>E88*F88</f>
        <v>0</v>
      </c>
      <c r="J88" s="24"/>
    </row>
    <row r="89" spans="1:10" ht="12" customHeight="1">
      <c r="A89" s="5">
        <v>3</v>
      </c>
      <c r="B89" s="7" t="s">
        <v>76</v>
      </c>
      <c r="C89" s="6" t="s">
        <v>77</v>
      </c>
      <c r="D89" s="7" t="s">
        <v>34</v>
      </c>
      <c r="E89" s="64">
        <v>15</v>
      </c>
      <c r="F89" s="59"/>
      <c r="G89" s="52">
        <f>E89*F89</f>
        <v>0</v>
      </c>
      <c r="J89" s="24"/>
    </row>
    <row r="90" spans="1:10" ht="12" customHeight="1">
      <c r="A90" s="5">
        <v>4</v>
      </c>
      <c r="B90" s="7" t="s">
        <v>78</v>
      </c>
      <c r="C90" s="6" t="s">
        <v>79</v>
      </c>
      <c r="D90" s="7" t="s">
        <v>34</v>
      </c>
      <c r="E90" s="64">
        <v>31</v>
      </c>
      <c r="F90" s="59"/>
      <c r="G90" s="52">
        <f>E90*F90</f>
        <v>0</v>
      </c>
      <c r="J90" s="24"/>
    </row>
    <row r="91" spans="1:10" s="53" customFormat="1" ht="12" customHeight="1">
      <c r="A91" s="50"/>
      <c r="B91" s="57" t="s">
        <v>187</v>
      </c>
      <c r="C91" s="63" t="s">
        <v>174</v>
      </c>
      <c r="D91" s="45" t="s">
        <v>34</v>
      </c>
      <c r="E91" s="64">
        <v>4</v>
      </c>
      <c r="F91" s="59"/>
      <c r="G91" s="52">
        <f>E91*F91</f>
        <v>0</v>
      </c>
      <c r="J91" s="66"/>
    </row>
    <row r="92" spans="1:10" ht="12" customHeight="1">
      <c r="A92" s="9"/>
      <c r="B92" s="9"/>
      <c r="C92" s="10" t="s">
        <v>80</v>
      </c>
      <c r="D92" s="9"/>
      <c r="E92" s="9"/>
      <c r="F92" s="9"/>
      <c r="G92" s="11">
        <f>SUM(G87:G91)</f>
        <v>0</v>
      </c>
    </row>
    <row r="93" spans="1:10" ht="12" customHeight="1">
      <c r="A93" s="4"/>
      <c r="B93" s="4"/>
      <c r="C93" s="2" t="s">
        <v>81</v>
      </c>
      <c r="D93" s="4"/>
      <c r="E93" s="4"/>
      <c r="F93" s="4"/>
      <c r="G93" s="4"/>
    </row>
    <row r="94" spans="1:10" ht="12" customHeight="1">
      <c r="A94" s="4"/>
      <c r="B94" s="4"/>
      <c r="C94" s="2" t="s">
        <v>82</v>
      </c>
      <c r="D94" s="4"/>
      <c r="E94" s="4"/>
      <c r="F94" s="4"/>
      <c r="G94" s="4"/>
    </row>
    <row r="95" spans="1:10" ht="12" customHeight="1">
      <c r="A95" s="5">
        <v>1</v>
      </c>
      <c r="B95" s="7" t="s">
        <v>83</v>
      </c>
      <c r="C95" s="6" t="s">
        <v>84</v>
      </c>
      <c r="D95" s="7" t="s">
        <v>34</v>
      </c>
      <c r="E95" s="64">
        <v>40</v>
      </c>
      <c r="F95" s="59"/>
      <c r="G95" s="52">
        <f>E95*F95</f>
        <v>0</v>
      </c>
      <c r="J95" s="24"/>
    </row>
    <row r="96" spans="1:10" ht="12" customHeight="1">
      <c r="A96" s="5">
        <v>2</v>
      </c>
      <c r="B96" s="7" t="s">
        <v>85</v>
      </c>
      <c r="C96" s="6" t="s">
        <v>86</v>
      </c>
      <c r="D96" s="7" t="s">
        <v>37</v>
      </c>
      <c r="E96" s="64">
        <v>2</v>
      </c>
      <c r="F96" s="59"/>
      <c r="G96" s="52">
        <f>E96*F96</f>
        <v>0</v>
      </c>
    </row>
    <row r="97" spans="1:11" ht="12" customHeight="1">
      <c r="A97" s="5">
        <v>3</v>
      </c>
      <c r="B97" s="7" t="s">
        <v>87</v>
      </c>
      <c r="C97" s="6" t="s">
        <v>88</v>
      </c>
      <c r="D97" s="7" t="s">
        <v>37</v>
      </c>
      <c r="E97" s="64">
        <v>9</v>
      </c>
      <c r="F97" s="59"/>
      <c r="G97" s="52">
        <f>E97*F97</f>
        <v>0</v>
      </c>
    </row>
    <row r="98" spans="1:11" ht="12" customHeight="1">
      <c r="A98" s="5">
        <v>4</v>
      </c>
      <c r="B98" s="7" t="s">
        <v>89</v>
      </c>
      <c r="C98" s="6" t="s">
        <v>90</v>
      </c>
      <c r="D98" s="7" t="s">
        <v>37</v>
      </c>
      <c r="E98" s="64">
        <v>1</v>
      </c>
      <c r="F98" s="67"/>
      <c r="G98" s="52">
        <f>E98*F98</f>
        <v>0</v>
      </c>
    </row>
    <row r="99" spans="1:11" ht="24" customHeight="1">
      <c r="A99" s="5">
        <v>5</v>
      </c>
      <c r="B99" s="7" t="s">
        <v>91</v>
      </c>
      <c r="C99" s="31" t="s">
        <v>92</v>
      </c>
      <c r="D99" s="7" t="s">
        <v>93</v>
      </c>
      <c r="E99" s="64">
        <v>1</v>
      </c>
      <c r="F99" s="67"/>
      <c r="G99" s="52">
        <f>E99*F99</f>
        <v>0</v>
      </c>
    </row>
    <row r="100" spans="1:11" ht="12" customHeight="1">
      <c r="A100" s="9"/>
      <c r="B100" s="9"/>
      <c r="C100" s="10" t="s">
        <v>94</v>
      </c>
      <c r="D100" s="9"/>
      <c r="E100" s="9"/>
      <c r="F100" s="9"/>
      <c r="G100" s="11">
        <f>SUM(G95:G99)</f>
        <v>0</v>
      </c>
    </row>
    <row r="101" spans="1:11" ht="12" customHeight="1">
      <c r="A101" s="4"/>
      <c r="B101" s="4"/>
      <c r="C101" s="97" t="s">
        <v>95</v>
      </c>
      <c r="D101" s="99"/>
      <c r="E101" s="4"/>
      <c r="F101" s="4"/>
      <c r="G101" s="4"/>
    </row>
    <row r="102" spans="1:11" ht="12" customHeight="1">
      <c r="A102" s="5">
        <v>1</v>
      </c>
      <c r="B102" s="32" t="s">
        <v>177</v>
      </c>
      <c r="C102" s="6" t="s">
        <v>96</v>
      </c>
      <c r="D102" s="7" t="s">
        <v>34</v>
      </c>
      <c r="E102" s="64">
        <v>35</v>
      </c>
      <c r="F102" s="59"/>
      <c r="G102" s="52">
        <f>E102*F102</f>
        <v>0</v>
      </c>
      <c r="I102" s="100"/>
      <c r="J102" s="100"/>
      <c r="K102" s="100"/>
    </row>
    <row r="103" spans="1:11" ht="12" customHeight="1">
      <c r="A103" s="5">
        <v>2</v>
      </c>
      <c r="B103" s="7" t="s">
        <v>15</v>
      </c>
      <c r="C103" s="6" t="s">
        <v>97</v>
      </c>
      <c r="D103" s="7" t="s">
        <v>34</v>
      </c>
      <c r="E103" s="64">
        <v>65</v>
      </c>
      <c r="F103" s="59"/>
      <c r="G103" s="52">
        <f>E103*F103</f>
        <v>0</v>
      </c>
      <c r="I103" s="100"/>
      <c r="J103" s="100"/>
      <c r="K103" s="100"/>
    </row>
    <row r="104" spans="1:11" ht="12" customHeight="1">
      <c r="A104" s="5">
        <v>3</v>
      </c>
      <c r="B104" s="5">
        <v>513</v>
      </c>
      <c r="C104" s="6" t="s">
        <v>98</v>
      </c>
      <c r="D104" s="7" t="s">
        <v>37</v>
      </c>
      <c r="E104" s="64">
        <v>1</v>
      </c>
      <c r="F104" s="59"/>
      <c r="G104" s="52">
        <f>E104*F104</f>
        <v>0</v>
      </c>
    </row>
    <row r="105" spans="1:11" ht="12" customHeight="1">
      <c r="A105" s="5">
        <v>4</v>
      </c>
      <c r="B105" s="7" t="s">
        <v>99</v>
      </c>
      <c r="C105" s="6" t="s">
        <v>100</v>
      </c>
      <c r="D105" s="7" t="s">
        <v>34</v>
      </c>
      <c r="E105" s="64">
        <v>2</v>
      </c>
      <c r="F105" s="67"/>
      <c r="G105" s="52">
        <f>E105*F105</f>
        <v>0</v>
      </c>
    </row>
    <row r="106" spans="1:11" ht="12" customHeight="1">
      <c r="A106" s="12"/>
      <c r="B106" s="9"/>
      <c r="C106" s="10" t="s">
        <v>101</v>
      </c>
      <c r="D106" s="9"/>
      <c r="E106" s="9"/>
      <c r="F106" s="9"/>
      <c r="G106" s="11">
        <f>SUM(G101:G105)</f>
        <v>0</v>
      </c>
    </row>
    <row r="107" spans="1:11" ht="12" customHeight="1">
      <c r="A107" s="12"/>
      <c r="B107" s="4"/>
      <c r="C107" s="2" t="s">
        <v>102</v>
      </c>
      <c r="D107" s="4"/>
      <c r="E107" s="4"/>
      <c r="F107" s="4"/>
      <c r="G107" s="4"/>
    </row>
    <row r="108" spans="1:11" ht="12" customHeight="1">
      <c r="A108" s="5">
        <v>1</v>
      </c>
      <c r="B108" s="5">
        <v>495</v>
      </c>
      <c r="C108" s="6" t="s">
        <v>103</v>
      </c>
      <c r="D108" s="7" t="s">
        <v>37</v>
      </c>
      <c r="E108" s="64">
        <v>1</v>
      </c>
      <c r="F108" s="67"/>
      <c r="G108" s="52">
        <f t="shared" ref="G108:G113" si="4">E108*F108</f>
        <v>0</v>
      </c>
    </row>
    <row r="109" spans="1:11" ht="12" customHeight="1">
      <c r="A109" s="5">
        <v>2</v>
      </c>
      <c r="B109" s="5">
        <v>502</v>
      </c>
      <c r="C109" s="6" t="s">
        <v>104</v>
      </c>
      <c r="D109" s="7" t="s">
        <v>37</v>
      </c>
      <c r="E109" s="64">
        <v>1</v>
      </c>
      <c r="F109" s="67"/>
      <c r="G109" s="52">
        <f t="shared" si="4"/>
        <v>0</v>
      </c>
    </row>
    <row r="110" spans="1:11" s="53" customFormat="1" ht="12" customHeight="1">
      <c r="A110" s="50">
        <v>3</v>
      </c>
      <c r="B110" s="50"/>
      <c r="C110" s="63" t="s">
        <v>175</v>
      </c>
      <c r="D110" s="45" t="s">
        <v>37</v>
      </c>
      <c r="E110" s="64">
        <v>1</v>
      </c>
      <c r="F110" s="67"/>
      <c r="G110" s="52">
        <f t="shared" si="4"/>
        <v>0</v>
      </c>
      <c r="I110" s="68"/>
    </row>
    <row r="111" spans="1:11" s="53" customFormat="1" ht="12" customHeight="1">
      <c r="A111" s="50">
        <v>4</v>
      </c>
      <c r="B111" s="50"/>
      <c r="C111" s="63" t="s">
        <v>176</v>
      </c>
      <c r="D111" s="45" t="s">
        <v>37</v>
      </c>
      <c r="E111" s="64">
        <v>1</v>
      </c>
      <c r="F111" s="67"/>
      <c r="G111" s="52">
        <f t="shared" si="4"/>
        <v>0</v>
      </c>
    </row>
    <row r="112" spans="1:11" s="53" customFormat="1" ht="12" customHeight="1">
      <c r="A112" s="50">
        <v>5</v>
      </c>
      <c r="B112" s="50"/>
      <c r="C112" s="63" t="s">
        <v>191</v>
      </c>
      <c r="D112" s="45" t="s">
        <v>37</v>
      </c>
      <c r="E112" s="64">
        <v>1</v>
      </c>
      <c r="F112" s="67"/>
      <c r="G112" s="52">
        <f t="shared" si="4"/>
        <v>0</v>
      </c>
    </row>
    <row r="113" spans="1:10" ht="12" customHeight="1">
      <c r="A113" s="5">
        <v>6</v>
      </c>
      <c r="B113" s="7" t="s">
        <v>105</v>
      </c>
      <c r="C113" s="6" t="s">
        <v>106</v>
      </c>
      <c r="D113" s="7" t="s">
        <v>37</v>
      </c>
      <c r="E113" s="64">
        <v>1</v>
      </c>
      <c r="F113" s="67"/>
      <c r="G113" s="52">
        <f t="shared" si="4"/>
        <v>0</v>
      </c>
    </row>
    <row r="114" spans="1:10" ht="12" customHeight="1">
      <c r="A114" s="9"/>
      <c r="B114" s="9"/>
      <c r="C114" s="10" t="s">
        <v>107</v>
      </c>
      <c r="D114" s="9"/>
      <c r="E114" s="9"/>
      <c r="F114" s="9"/>
      <c r="G114" s="11">
        <f>SUM(G108:G113)</f>
        <v>0</v>
      </c>
    </row>
    <row r="115" spans="1:10" ht="12" customHeight="1">
      <c r="A115" s="4"/>
      <c r="B115" s="4"/>
      <c r="C115" s="2" t="s">
        <v>108</v>
      </c>
      <c r="D115" s="4"/>
      <c r="E115" s="4"/>
      <c r="F115" s="4"/>
      <c r="G115" s="4"/>
    </row>
    <row r="116" spans="1:10" ht="12" customHeight="1">
      <c r="A116" s="4"/>
      <c r="B116" s="4"/>
      <c r="C116" s="97" t="s">
        <v>109</v>
      </c>
      <c r="D116" s="98"/>
      <c r="E116" s="4"/>
      <c r="F116" s="4"/>
      <c r="G116" s="4"/>
    </row>
    <row r="117" spans="1:10" ht="12" customHeight="1">
      <c r="A117" s="5">
        <v>1</v>
      </c>
      <c r="B117" s="7" t="s">
        <v>15</v>
      </c>
      <c r="C117" s="6" t="s">
        <v>110</v>
      </c>
      <c r="D117" s="7" t="s">
        <v>34</v>
      </c>
      <c r="E117" s="77">
        <v>58</v>
      </c>
      <c r="F117" s="59"/>
      <c r="G117" s="52">
        <f>E117*F117</f>
        <v>0</v>
      </c>
    </row>
    <row r="118" spans="1:10" ht="12" customHeight="1">
      <c r="A118" s="5">
        <v>2</v>
      </c>
      <c r="B118" s="7" t="s">
        <v>15</v>
      </c>
      <c r="C118" s="6" t="s">
        <v>111</v>
      </c>
      <c r="D118" s="7" t="s">
        <v>37</v>
      </c>
      <c r="E118" s="77">
        <v>3</v>
      </c>
      <c r="F118" s="59"/>
      <c r="G118" s="52">
        <f>E118*F118</f>
        <v>0</v>
      </c>
      <c r="J118" s="24"/>
    </row>
    <row r="119" spans="1:10" ht="12" customHeight="1">
      <c r="A119" s="5">
        <v>3</v>
      </c>
      <c r="B119" s="7" t="s">
        <v>15</v>
      </c>
      <c r="C119" s="6" t="s">
        <v>112</v>
      </c>
      <c r="D119" s="7" t="s">
        <v>37</v>
      </c>
      <c r="E119" s="77">
        <v>2</v>
      </c>
      <c r="F119" s="59"/>
      <c r="G119" s="52">
        <f>E119*F119</f>
        <v>0</v>
      </c>
    </row>
    <row r="120" spans="1:10" ht="12" customHeight="1">
      <c r="A120" s="5">
        <v>4</v>
      </c>
      <c r="B120" s="7" t="s">
        <v>15</v>
      </c>
      <c r="C120" s="6" t="s">
        <v>113</v>
      </c>
      <c r="D120" s="7" t="s">
        <v>37</v>
      </c>
      <c r="E120" s="77">
        <v>1</v>
      </c>
      <c r="F120" s="67"/>
      <c r="G120" s="52">
        <f>E120*F120</f>
        <v>0</v>
      </c>
    </row>
    <row r="121" spans="1:10" ht="12" customHeight="1">
      <c r="A121" s="5">
        <v>5</v>
      </c>
      <c r="B121" s="7" t="s">
        <v>15</v>
      </c>
      <c r="C121" s="6" t="s">
        <v>114</v>
      </c>
      <c r="D121" s="32" t="s">
        <v>178</v>
      </c>
      <c r="E121" s="77">
        <v>25</v>
      </c>
      <c r="F121" s="59"/>
      <c r="G121" s="52">
        <f>E121*F121</f>
        <v>0</v>
      </c>
    </row>
    <row r="122" spans="1:10" ht="12" customHeight="1">
      <c r="A122" s="9"/>
      <c r="B122" s="9"/>
      <c r="C122" s="10" t="s">
        <v>115</v>
      </c>
      <c r="D122" s="9"/>
      <c r="E122" s="39"/>
      <c r="F122" s="9"/>
      <c r="G122" s="11">
        <f>SUM(G117:G121)</f>
        <v>0</v>
      </c>
    </row>
    <row r="123" spans="1:10" ht="12" customHeight="1">
      <c r="A123" s="4"/>
      <c r="B123" s="4"/>
      <c r="C123" s="2" t="s">
        <v>116</v>
      </c>
      <c r="D123" s="4"/>
      <c r="E123" s="4"/>
      <c r="F123" s="4"/>
      <c r="G123" s="4"/>
    </row>
    <row r="124" spans="1:10" ht="24" customHeight="1">
      <c r="A124" s="5">
        <v>1</v>
      </c>
      <c r="B124" s="7" t="s">
        <v>15</v>
      </c>
      <c r="C124" s="31" t="s">
        <v>117</v>
      </c>
      <c r="D124" s="7" t="s">
        <v>37</v>
      </c>
      <c r="E124" s="64">
        <v>1</v>
      </c>
      <c r="F124" s="67"/>
      <c r="G124" s="52">
        <f t="shared" ref="G124:G129" si="5">E124*F124</f>
        <v>0</v>
      </c>
    </row>
    <row r="125" spans="1:10" ht="12" customHeight="1">
      <c r="A125" s="5">
        <v>2</v>
      </c>
      <c r="B125" s="7" t="s">
        <v>15</v>
      </c>
      <c r="C125" s="6" t="s">
        <v>118</v>
      </c>
      <c r="D125" s="7" t="s">
        <v>37</v>
      </c>
      <c r="E125" s="64">
        <v>1</v>
      </c>
      <c r="F125" s="67"/>
      <c r="G125" s="52">
        <f t="shared" si="5"/>
        <v>0</v>
      </c>
    </row>
    <row r="126" spans="1:10" ht="12" customHeight="1">
      <c r="A126" s="5">
        <v>3</v>
      </c>
      <c r="B126" s="7" t="s">
        <v>15</v>
      </c>
      <c r="C126" s="6" t="s">
        <v>119</v>
      </c>
      <c r="D126" s="7" t="s">
        <v>37</v>
      </c>
      <c r="E126" s="64">
        <v>1</v>
      </c>
      <c r="F126" s="59"/>
      <c r="G126" s="52">
        <f t="shared" si="5"/>
        <v>0</v>
      </c>
    </row>
    <row r="127" spans="1:10" ht="12" customHeight="1">
      <c r="A127" s="5">
        <v>4</v>
      </c>
      <c r="B127" s="7" t="s">
        <v>15</v>
      </c>
      <c r="C127" s="6" t="s">
        <v>120</v>
      </c>
      <c r="D127" s="7" t="s">
        <v>37</v>
      </c>
      <c r="E127" s="64">
        <v>3</v>
      </c>
      <c r="F127" s="59"/>
      <c r="G127" s="52">
        <f t="shared" si="5"/>
        <v>0</v>
      </c>
    </row>
    <row r="128" spans="1:10" ht="12" customHeight="1">
      <c r="A128" s="5">
        <v>5</v>
      </c>
      <c r="B128" s="7" t="s">
        <v>15</v>
      </c>
      <c r="C128" s="6" t="s">
        <v>121</v>
      </c>
      <c r="D128" s="7" t="s">
        <v>37</v>
      </c>
      <c r="E128" s="64">
        <v>10</v>
      </c>
      <c r="F128" s="59"/>
      <c r="G128" s="52">
        <f t="shared" si="5"/>
        <v>0</v>
      </c>
    </row>
    <row r="129" spans="1:12" ht="12" customHeight="1">
      <c r="A129" s="5">
        <v>6</v>
      </c>
      <c r="B129" s="7" t="s">
        <v>15</v>
      </c>
      <c r="C129" s="6" t="s">
        <v>122</v>
      </c>
      <c r="D129" s="7" t="s">
        <v>37</v>
      </c>
      <c r="E129" s="64">
        <v>4</v>
      </c>
      <c r="F129" s="59"/>
      <c r="G129" s="52">
        <f t="shared" si="5"/>
        <v>0</v>
      </c>
    </row>
    <row r="130" spans="1:12" ht="12" customHeight="1">
      <c r="A130" s="9"/>
      <c r="B130" s="9"/>
      <c r="C130" s="10" t="s">
        <v>123</v>
      </c>
      <c r="D130" s="9"/>
      <c r="E130" s="9"/>
      <c r="F130" s="9"/>
      <c r="G130" s="11">
        <f>SUM(G124:G129)</f>
        <v>0</v>
      </c>
    </row>
    <row r="131" spans="1:12" ht="12" customHeight="1">
      <c r="A131" s="4"/>
      <c r="B131" s="4"/>
      <c r="C131" s="2" t="s">
        <v>124</v>
      </c>
      <c r="D131" s="4"/>
      <c r="E131" s="4"/>
      <c r="F131" s="4"/>
      <c r="G131" s="4"/>
    </row>
    <row r="132" spans="1:12" ht="12" customHeight="1">
      <c r="A132" s="5">
        <v>1</v>
      </c>
      <c r="B132" s="7" t="s">
        <v>15</v>
      </c>
      <c r="C132" s="6" t="s">
        <v>125</v>
      </c>
      <c r="D132" s="7" t="s">
        <v>34</v>
      </c>
      <c r="E132" s="64">
        <v>380</v>
      </c>
      <c r="F132" s="59"/>
      <c r="G132" s="52">
        <f t="shared" ref="G132:G164" si="6">E132*F132</f>
        <v>0</v>
      </c>
    </row>
    <row r="133" spans="1:12" ht="12" customHeight="1">
      <c r="A133" s="5">
        <v>2</v>
      </c>
      <c r="B133" s="7" t="s">
        <v>15</v>
      </c>
      <c r="C133" s="6" t="s">
        <v>126</v>
      </c>
      <c r="D133" s="7" t="s">
        <v>34</v>
      </c>
      <c r="E133" s="64">
        <v>320</v>
      </c>
      <c r="F133" s="59"/>
      <c r="G133" s="52">
        <f t="shared" si="6"/>
        <v>0</v>
      </c>
    </row>
    <row r="134" spans="1:12" s="28" customFormat="1" ht="12" hidden="1" customHeight="1">
      <c r="A134" s="19">
        <v>3</v>
      </c>
      <c r="B134" s="20" t="s">
        <v>15</v>
      </c>
      <c r="C134" s="21" t="s">
        <v>127</v>
      </c>
      <c r="D134" s="20" t="s">
        <v>34</v>
      </c>
      <c r="E134" s="64">
        <v>0</v>
      </c>
      <c r="F134" s="59">
        <v>59</v>
      </c>
      <c r="G134" s="52">
        <f t="shared" si="6"/>
        <v>0</v>
      </c>
      <c r="I134" s="104"/>
      <c r="J134" s="105"/>
      <c r="K134" s="105"/>
      <c r="L134" s="105"/>
    </row>
    <row r="135" spans="1:12" ht="12" customHeight="1">
      <c r="A135" s="5">
        <v>4</v>
      </c>
      <c r="B135" s="7" t="s">
        <v>15</v>
      </c>
      <c r="C135" s="6" t="s">
        <v>128</v>
      </c>
      <c r="D135" s="7" t="s">
        <v>34</v>
      </c>
      <c r="E135" s="64">
        <v>940</v>
      </c>
      <c r="F135" s="59"/>
      <c r="G135" s="52">
        <f t="shared" si="6"/>
        <v>0</v>
      </c>
    </row>
    <row r="136" spans="1:12" ht="12" customHeight="1">
      <c r="A136" s="5">
        <v>5</v>
      </c>
      <c r="B136" s="7" t="s">
        <v>15</v>
      </c>
      <c r="C136" s="6" t="s">
        <v>129</v>
      </c>
      <c r="D136" s="7" t="s">
        <v>34</v>
      </c>
      <c r="E136" s="64">
        <v>980</v>
      </c>
      <c r="F136" s="59"/>
      <c r="G136" s="52">
        <f t="shared" si="6"/>
        <v>0</v>
      </c>
    </row>
    <row r="137" spans="1:12" ht="12" customHeight="1">
      <c r="A137" s="5">
        <v>6</v>
      </c>
      <c r="B137" s="7" t="s">
        <v>15</v>
      </c>
      <c r="C137" s="6" t="s">
        <v>130</v>
      </c>
      <c r="D137" s="7" t="s">
        <v>34</v>
      </c>
      <c r="E137" s="64">
        <v>240</v>
      </c>
      <c r="F137" s="59"/>
      <c r="G137" s="52">
        <f t="shared" si="6"/>
        <v>0</v>
      </c>
    </row>
    <row r="138" spans="1:12" s="28" customFormat="1" ht="12" hidden="1" customHeight="1">
      <c r="A138" s="19">
        <v>7</v>
      </c>
      <c r="B138" s="20" t="s">
        <v>15</v>
      </c>
      <c r="C138" s="21" t="s">
        <v>131</v>
      </c>
      <c r="D138" s="20" t="s">
        <v>34</v>
      </c>
      <c r="E138" s="64">
        <v>0</v>
      </c>
      <c r="F138" s="59">
        <v>72.599999999999994</v>
      </c>
      <c r="G138" s="52">
        <f t="shared" si="6"/>
        <v>0</v>
      </c>
      <c r="I138" s="33"/>
    </row>
    <row r="139" spans="1:12" s="53" customFormat="1" ht="12" customHeight="1">
      <c r="A139" s="50">
        <v>7</v>
      </c>
      <c r="B139" s="45" t="s">
        <v>15</v>
      </c>
      <c r="C139" s="63" t="s">
        <v>179</v>
      </c>
      <c r="D139" s="45" t="s">
        <v>34</v>
      </c>
      <c r="E139" s="64">
        <v>12</v>
      </c>
      <c r="F139" s="59"/>
      <c r="G139" s="52">
        <f t="shared" si="6"/>
        <v>0</v>
      </c>
      <c r="I139" s="70"/>
    </row>
    <row r="140" spans="1:12" ht="12" customHeight="1">
      <c r="A140" s="5">
        <v>8</v>
      </c>
      <c r="B140" s="7" t="s">
        <v>15</v>
      </c>
      <c r="C140" s="6" t="s">
        <v>132</v>
      </c>
      <c r="D140" s="7" t="s">
        <v>34</v>
      </c>
      <c r="E140" s="64">
        <v>80</v>
      </c>
      <c r="F140" s="59"/>
      <c r="G140" s="52">
        <f t="shared" si="6"/>
        <v>0</v>
      </c>
    </row>
    <row r="141" spans="1:12" ht="24" customHeight="1">
      <c r="A141" s="5">
        <v>9</v>
      </c>
      <c r="B141" s="7" t="s">
        <v>15</v>
      </c>
      <c r="C141" s="31" t="s">
        <v>133</v>
      </c>
      <c r="D141" s="7" t="s">
        <v>34</v>
      </c>
      <c r="E141" s="64">
        <v>110</v>
      </c>
      <c r="F141" s="59"/>
      <c r="G141" s="52">
        <f t="shared" si="6"/>
        <v>0</v>
      </c>
    </row>
    <row r="142" spans="1:12" ht="12" customHeight="1">
      <c r="A142" s="5">
        <v>10</v>
      </c>
      <c r="B142" s="7" t="s">
        <v>15</v>
      </c>
      <c r="C142" s="6" t="s">
        <v>134</v>
      </c>
      <c r="D142" s="7" t="s">
        <v>37</v>
      </c>
      <c r="E142" s="64">
        <v>42</v>
      </c>
      <c r="F142" s="59"/>
      <c r="G142" s="52">
        <f t="shared" si="6"/>
        <v>0</v>
      </c>
    </row>
    <row r="143" spans="1:12" ht="12" customHeight="1">
      <c r="A143" s="5">
        <v>11</v>
      </c>
      <c r="B143" s="7" t="s">
        <v>15</v>
      </c>
      <c r="C143" s="6" t="s">
        <v>135</v>
      </c>
      <c r="D143" s="7" t="s">
        <v>37</v>
      </c>
      <c r="E143" s="64">
        <v>4</v>
      </c>
      <c r="F143" s="59"/>
      <c r="G143" s="52">
        <f t="shared" si="6"/>
        <v>0</v>
      </c>
    </row>
    <row r="144" spans="1:12" ht="12" customHeight="1">
      <c r="A144" s="5">
        <v>12</v>
      </c>
      <c r="B144" s="7" t="s">
        <v>15</v>
      </c>
      <c r="C144" s="6" t="s">
        <v>136</v>
      </c>
      <c r="D144" s="7" t="s">
        <v>37</v>
      </c>
      <c r="E144" s="64">
        <v>5</v>
      </c>
      <c r="F144" s="59"/>
      <c r="G144" s="52">
        <f t="shared" si="6"/>
        <v>0</v>
      </c>
    </row>
    <row r="145" spans="1:11" ht="12" customHeight="1">
      <c r="A145" s="5">
        <v>13</v>
      </c>
      <c r="B145" s="7" t="s">
        <v>15</v>
      </c>
      <c r="C145" s="6" t="s">
        <v>137</v>
      </c>
      <c r="D145" s="7" t="s">
        <v>37</v>
      </c>
      <c r="E145" s="64">
        <v>2</v>
      </c>
      <c r="F145" s="59"/>
      <c r="G145" s="52">
        <f t="shared" si="6"/>
        <v>0</v>
      </c>
    </row>
    <row r="146" spans="1:11" ht="12" customHeight="1">
      <c r="A146" s="5">
        <v>14</v>
      </c>
      <c r="B146" s="7" t="s">
        <v>15</v>
      </c>
      <c r="C146" s="6" t="s">
        <v>138</v>
      </c>
      <c r="D146" s="7" t="s">
        <v>37</v>
      </c>
      <c r="E146" s="64">
        <v>2</v>
      </c>
      <c r="F146" s="59"/>
      <c r="G146" s="52">
        <f t="shared" si="6"/>
        <v>0</v>
      </c>
    </row>
    <row r="147" spans="1:11" ht="12" customHeight="1">
      <c r="A147" s="5">
        <v>15</v>
      </c>
      <c r="B147" s="7" t="s">
        <v>15</v>
      </c>
      <c r="C147" s="6" t="s">
        <v>139</v>
      </c>
      <c r="D147" s="7" t="s">
        <v>37</v>
      </c>
      <c r="E147" s="64">
        <v>42</v>
      </c>
      <c r="F147" s="59"/>
      <c r="G147" s="52">
        <f t="shared" si="6"/>
        <v>0</v>
      </c>
    </row>
    <row r="148" spans="1:11" ht="12" customHeight="1">
      <c r="A148" s="5">
        <v>16</v>
      </c>
      <c r="B148" s="7" t="s">
        <v>15</v>
      </c>
      <c r="C148" s="6" t="s">
        <v>140</v>
      </c>
      <c r="D148" s="7" t="s">
        <v>37</v>
      </c>
      <c r="E148" s="64">
        <v>4</v>
      </c>
      <c r="F148" s="59"/>
      <c r="G148" s="52">
        <f t="shared" si="6"/>
        <v>0</v>
      </c>
    </row>
    <row r="149" spans="1:11" ht="12" customHeight="1">
      <c r="A149" s="5">
        <v>17</v>
      </c>
      <c r="B149" s="7" t="s">
        <v>15</v>
      </c>
      <c r="C149" s="6" t="s">
        <v>141</v>
      </c>
      <c r="D149" s="7" t="s">
        <v>37</v>
      </c>
      <c r="E149" s="64">
        <v>42</v>
      </c>
      <c r="F149" s="59"/>
      <c r="G149" s="52">
        <f t="shared" si="6"/>
        <v>0</v>
      </c>
    </row>
    <row r="150" spans="1:11" ht="12" customHeight="1">
      <c r="A150" s="5">
        <v>18</v>
      </c>
      <c r="B150" s="7" t="s">
        <v>15</v>
      </c>
      <c r="C150" s="6" t="s">
        <v>142</v>
      </c>
      <c r="D150" s="7" t="s">
        <v>37</v>
      </c>
      <c r="E150" s="64">
        <v>4</v>
      </c>
      <c r="F150" s="59"/>
      <c r="G150" s="52">
        <f t="shared" si="6"/>
        <v>0</v>
      </c>
    </row>
    <row r="151" spans="1:11" ht="12" customHeight="1">
      <c r="A151" s="5">
        <v>19</v>
      </c>
      <c r="B151" s="7" t="s">
        <v>15</v>
      </c>
      <c r="C151" s="6" t="s">
        <v>143</v>
      </c>
      <c r="D151" s="7" t="s">
        <v>37</v>
      </c>
      <c r="E151" s="64">
        <v>33</v>
      </c>
      <c r="F151" s="59"/>
      <c r="G151" s="52">
        <f t="shared" si="6"/>
        <v>0</v>
      </c>
    </row>
    <row r="152" spans="1:11" ht="12" customHeight="1">
      <c r="A152" s="5">
        <v>20</v>
      </c>
      <c r="B152" s="7" t="s">
        <v>15</v>
      </c>
      <c r="C152" s="6" t="s">
        <v>144</v>
      </c>
      <c r="D152" s="7" t="s">
        <v>37</v>
      </c>
      <c r="E152" s="64">
        <v>2</v>
      </c>
      <c r="F152" s="59"/>
      <c r="G152" s="52">
        <f t="shared" si="6"/>
        <v>0</v>
      </c>
    </row>
    <row r="153" spans="1:11" ht="12" customHeight="1">
      <c r="A153" s="5">
        <v>21</v>
      </c>
      <c r="B153" s="7" t="s">
        <v>15</v>
      </c>
      <c r="C153" s="6" t="s">
        <v>145</v>
      </c>
      <c r="D153" s="7" t="s">
        <v>37</v>
      </c>
      <c r="E153" s="64">
        <v>9</v>
      </c>
      <c r="F153" s="59"/>
      <c r="G153" s="52">
        <f t="shared" si="6"/>
        <v>0</v>
      </c>
    </row>
    <row r="154" spans="1:11" ht="12" customHeight="1">
      <c r="A154" s="5">
        <v>22</v>
      </c>
      <c r="B154" s="7" t="s">
        <v>15</v>
      </c>
      <c r="C154" s="6" t="s">
        <v>146</v>
      </c>
      <c r="D154" s="7" t="s">
        <v>37</v>
      </c>
      <c r="E154" s="64">
        <v>10</v>
      </c>
      <c r="F154" s="59"/>
      <c r="G154" s="52">
        <f t="shared" si="6"/>
        <v>0</v>
      </c>
    </row>
    <row r="155" spans="1:11" ht="12" customHeight="1">
      <c r="A155" s="5">
        <v>23</v>
      </c>
      <c r="B155" s="7" t="s">
        <v>15</v>
      </c>
      <c r="C155" s="6" t="s">
        <v>147</v>
      </c>
      <c r="D155" s="7" t="s">
        <v>37</v>
      </c>
      <c r="E155" s="64">
        <v>1</v>
      </c>
      <c r="F155" s="59"/>
      <c r="G155" s="52">
        <f t="shared" si="6"/>
        <v>0</v>
      </c>
    </row>
    <row r="156" spans="1:11" s="28" customFormat="1" ht="12" hidden="1" customHeight="1">
      <c r="A156" s="19">
        <v>24</v>
      </c>
      <c r="B156" s="20" t="s">
        <v>15</v>
      </c>
      <c r="C156" s="21" t="s">
        <v>148</v>
      </c>
      <c r="D156" s="20" t="s">
        <v>37</v>
      </c>
      <c r="E156" s="51"/>
      <c r="F156" s="59">
        <v>620</v>
      </c>
      <c r="G156" s="52">
        <f t="shared" si="6"/>
        <v>0</v>
      </c>
      <c r="I156" s="104"/>
      <c r="J156" s="105"/>
      <c r="K156" s="105"/>
    </row>
    <row r="157" spans="1:11" ht="12" customHeight="1">
      <c r="A157" s="5">
        <v>25</v>
      </c>
      <c r="B157" s="7" t="s">
        <v>15</v>
      </c>
      <c r="C157" s="6" t="s">
        <v>149</v>
      </c>
      <c r="D157" s="7" t="s">
        <v>37</v>
      </c>
      <c r="E157" s="64">
        <v>3</v>
      </c>
      <c r="F157" s="59"/>
      <c r="G157" s="52">
        <f t="shared" si="6"/>
        <v>0</v>
      </c>
    </row>
    <row r="158" spans="1:11" ht="12" customHeight="1">
      <c r="A158" s="5">
        <v>26</v>
      </c>
      <c r="B158" s="7" t="s">
        <v>15</v>
      </c>
      <c r="C158" s="6" t="s">
        <v>150</v>
      </c>
      <c r="D158" s="7" t="s">
        <v>37</v>
      </c>
      <c r="E158" s="64">
        <v>3</v>
      </c>
      <c r="F158" s="59"/>
      <c r="G158" s="52">
        <f t="shared" si="6"/>
        <v>0</v>
      </c>
    </row>
    <row r="159" spans="1:11" ht="12" customHeight="1">
      <c r="A159" s="5">
        <v>27</v>
      </c>
      <c r="B159" s="7" t="s">
        <v>15</v>
      </c>
      <c r="C159" s="6" t="s">
        <v>151</v>
      </c>
      <c r="D159" s="7" t="s">
        <v>37</v>
      </c>
      <c r="E159" s="64">
        <v>1</v>
      </c>
      <c r="F159" s="59"/>
      <c r="G159" s="52">
        <f t="shared" si="6"/>
        <v>0</v>
      </c>
    </row>
    <row r="160" spans="1:11" ht="12" customHeight="1">
      <c r="A160" s="5">
        <v>28</v>
      </c>
      <c r="B160" s="7" t="s">
        <v>15</v>
      </c>
      <c r="C160" s="6" t="s">
        <v>152</v>
      </c>
      <c r="D160" s="7" t="s">
        <v>37</v>
      </c>
      <c r="E160" s="64">
        <v>1</v>
      </c>
      <c r="F160" s="59"/>
      <c r="G160" s="52">
        <f t="shared" si="6"/>
        <v>0</v>
      </c>
    </row>
    <row r="161" spans="1:7" ht="12" customHeight="1">
      <c r="A161" s="5">
        <v>29</v>
      </c>
      <c r="B161" s="7" t="s">
        <v>15</v>
      </c>
      <c r="C161" s="6" t="s">
        <v>153</v>
      </c>
      <c r="D161" s="7" t="s">
        <v>37</v>
      </c>
      <c r="E161" s="64">
        <v>57</v>
      </c>
      <c r="F161" s="59"/>
      <c r="G161" s="52">
        <f t="shared" si="6"/>
        <v>0</v>
      </c>
    </row>
    <row r="162" spans="1:7" ht="12" customHeight="1">
      <c r="A162" s="5">
        <v>30</v>
      </c>
      <c r="B162" s="7" t="s">
        <v>15</v>
      </c>
      <c r="C162" s="6" t="s">
        <v>154</v>
      </c>
      <c r="D162" s="7" t="s">
        <v>37</v>
      </c>
      <c r="E162" s="64">
        <v>6</v>
      </c>
      <c r="F162" s="59"/>
      <c r="G162" s="52">
        <f t="shared" si="6"/>
        <v>0</v>
      </c>
    </row>
    <row r="163" spans="1:7" ht="12" customHeight="1">
      <c r="A163" s="5">
        <v>31</v>
      </c>
      <c r="B163" s="7" t="s">
        <v>15</v>
      </c>
      <c r="C163" s="6" t="s">
        <v>155</v>
      </c>
      <c r="D163" s="7" t="s">
        <v>37</v>
      </c>
      <c r="E163" s="64">
        <v>60</v>
      </c>
      <c r="F163" s="59"/>
      <c r="G163" s="52">
        <f t="shared" si="6"/>
        <v>0</v>
      </c>
    </row>
    <row r="164" spans="1:7" ht="12" customHeight="1">
      <c r="A164" s="5">
        <v>32</v>
      </c>
      <c r="B164" s="7" t="s">
        <v>15</v>
      </c>
      <c r="C164" s="6" t="s">
        <v>156</v>
      </c>
      <c r="D164" s="7" t="s">
        <v>37</v>
      </c>
      <c r="E164" s="64">
        <v>200</v>
      </c>
      <c r="F164" s="59"/>
      <c r="G164" s="52">
        <f t="shared" si="6"/>
        <v>0</v>
      </c>
    </row>
    <row r="165" spans="1:7" ht="12" customHeight="1">
      <c r="A165" s="9"/>
      <c r="B165" s="9"/>
      <c r="C165" s="10" t="s">
        <v>157</v>
      </c>
      <c r="D165" s="9"/>
      <c r="E165" s="9"/>
      <c r="F165" s="9"/>
      <c r="G165" s="11">
        <f>SUM(G132:G164)</f>
        <v>0</v>
      </c>
    </row>
    <row r="166" spans="1:7" ht="12" customHeight="1">
      <c r="A166" s="4"/>
      <c r="B166" s="4"/>
      <c r="C166" s="2" t="s">
        <v>158</v>
      </c>
      <c r="D166" s="4"/>
      <c r="E166" s="4"/>
      <c r="F166" s="4"/>
      <c r="G166" s="4"/>
    </row>
    <row r="167" spans="1:7">
      <c r="A167" s="5">
        <v>1</v>
      </c>
      <c r="B167" s="7" t="s">
        <v>15</v>
      </c>
      <c r="C167" s="6" t="s">
        <v>159</v>
      </c>
      <c r="D167" s="7" t="s">
        <v>37</v>
      </c>
      <c r="E167" s="64">
        <v>3</v>
      </c>
      <c r="F167" s="67"/>
      <c r="G167" s="52">
        <f>E167*F167</f>
        <v>0</v>
      </c>
    </row>
    <row r="168" spans="1:7" ht="12" customHeight="1">
      <c r="A168" s="5">
        <v>2</v>
      </c>
      <c r="B168" s="7" t="s">
        <v>15</v>
      </c>
      <c r="C168" s="6" t="s">
        <v>160</v>
      </c>
      <c r="D168" s="7" t="s">
        <v>34</v>
      </c>
      <c r="E168" s="64">
        <v>8</v>
      </c>
      <c r="F168" s="59"/>
      <c r="G168" s="52">
        <f>E168*F168</f>
        <v>0</v>
      </c>
    </row>
    <row r="169" spans="1:7" ht="12" customHeight="1">
      <c r="A169" s="5">
        <v>3</v>
      </c>
      <c r="B169" s="7" t="s">
        <v>15</v>
      </c>
      <c r="C169" s="6" t="s">
        <v>161</v>
      </c>
      <c r="D169" s="7" t="s">
        <v>34</v>
      </c>
      <c r="E169" s="64">
        <v>20</v>
      </c>
      <c r="F169" s="59"/>
      <c r="G169" s="52">
        <f>E169*F169</f>
        <v>0</v>
      </c>
    </row>
    <row r="170" spans="1:7" ht="12" customHeight="1">
      <c r="A170" s="5">
        <v>4</v>
      </c>
      <c r="B170" s="7" t="s">
        <v>15</v>
      </c>
      <c r="C170" s="6" t="s">
        <v>162</v>
      </c>
      <c r="D170" s="7" t="s">
        <v>37</v>
      </c>
      <c r="E170" s="64">
        <v>2</v>
      </c>
      <c r="F170" s="59"/>
      <c r="G170" s="52">
        <f>E170*F170</f>
        <v>0</v>
      </c>
    </row>
    <row r="171" spans="1:7" ht="12" customHeight="1">
      <c r="A171" s="9"/>
      <c r="B171" s="9"/>
      <c r="C171" s="10" t="s">
        <v>163</v>
      </c>
      <c r="D171" s="9"/>
      <c r="E171" s="9"/>
      <c r="F171" s="9"/>
      <c r="G171" s="11">
        <f>SUM(G167:G170)</f>
        <v>0</v>
      </c>
    </row>
    <row r="172" spans="1:7" ht="12" customHeight="1">
      <c r="A172" s="101" t="s">
        <v>164</v>
      </c>
      <c r="B172" s="102"/>
      <c r="C172" s="103"/>
      <c r="D172" s="4"/>
      <c r="E172" s="4"/>
      <c r="F172" s="4"/>
      <c r="G172" s="84">
        <f>G25+G171+G165+G130+G122+G114+G106+G100+G92+G84+G75+G66+G59+G47+G42+G39</f>
        <v>0</v>
      </c>
    </row>
    <row r="173" spans="1:7" ht="12" customHeight="1">
      <c r="A173" s="12"/>
      <c r="B173" s="12"/>
      <c r="C173" s="13" t="s">
        <v>165</v>
      </c>
      <c r="D173" s="12"/>
      <c r="E173" s="81"/>
      <c r="F173" s="81"/>
      <c r="G173" s="82">
        <f>G172*0.03</f>
        <v>0</v>
      </c>
    </row>
    <row r="174" spans="1:7" ht="12" customHeight="1">
      <c r="A174" s="12"/>
      <c r="B174" s="12"/>
      <c r="C174" s="13" t="s">
        <v>166</v>
      </c>
      <c r="D174" s="12"/>
      <c r="E174" s="81"/>
      <c r="F174" s="81"/>
      <c r="G174" s="82">
        <f>G172+G173</f>
        <v>0</v>
      </c>
    </row>
    <row r="175" spans="1:7" ht="12" customHeight="1">
      <c r="A175" s="12"/>
      <c r="B175" s="12"/>
      <c r="C175" s="13" t="s">
        <v>167</v>
      </c>
      <c r="D175" s="12"/>
      <c r="E175" s="81"/>
      <c r="F175" s="81"/>
      <c r="G175" s="82">
        <f>G174*0.2</f>
        <v>0</v>
      </c>
    </row>
    <row r="176" spans="1:7" ht="12" customHeight="1">
      <c r="A176" s="14"/>
      <c r="B176" s="14"/>
      <c r="C176" s="15" t="s">
        <v>4</v>
      </c>
      <c r="D176" s="14"/>
      <c r="E176" s="14"/>
      <c r="F176" s="14"/>
      <c r="G176" s="16">
        <f>G174+G175</f>
        <v>0</v>
      </c>
    </row>
    <row r="177" spans="1:10" ht="11.1" customHeight="1">
      <c r="A177" s="12"/>
      <c r="B177" s="12"/>
      <c r="C177" s="12"/>
      <c r="D177" s="12"/>
      <c r="E177" s="81"/>
      <c r="F177" s="81"/>
      <c r="G177" s="81"/>
    </row>
    <row r="178" spans="1:10" ht="12" customHeight="1">
      <c r="A178" s="12"/>
      <c r="B178" s="12"/>
      <c r="C178" s="17" t="s">
        <v>168</v>
      </c>
      <c r="D178" s="12"/>
      <c r="E178" s="81"/>
      <c r="F178" s="81"/>
      <c r="G178" s="81"/>
    </row>
    <row r="179" spans="1:10" ht="12" customHeight="1">
      <c r="A179" s="4"/>
      <c r="B179" s="4"/>
      <c r="C179" s="2" t="s">
        <v>169</v>
      </c>
      <c r="D179" s="4"/>
      <c r="E179" s="4"/>
      <c r="F179" s="4"/>
      <c r="G179" s="4"/>
    </row>
    <row r="180" spans="1:10" ht="12" customHeight="1">
      <c r="A180" s="5">
        <v>1</v>
      </c>
      <c r="B180" s="7" t="s">
        <v>170</v>
      </c>
      <c r="C180" s="6" t="s">
        <v>171</v>
      </c>
      <c r="D180" s="7" t="s">
        <v>37</v>
      </c>
      <c r="E180" s="64">
        <v>1</v>
      </c>
      <c r="F180" s="83"/>
      <c r="G180" s="52">
        <f>E180*F180</f>
        <v>0</v>
      </c>
      <c r="J180" s="27"/>
    </row>
    <row r="181" spans="1:10" ht="12" customHeight="1" thickBot="1">
      <c r="A181" s="4"/>
      <c r="B181" s="4"/>
      <c r="C181" s="1" t="s">
        <v>172</v>
      </c>
      <c r="D181" s="1" t="s">
        <v>173</v>
      </c>
      <c r="E181" s="4"/>
      <c r="F181" s="4"/>
      <c r="G181" s="41">
        <f>G176+G180</f>
        <v>0</v>
      </c>
    </row>
    <row r="182" spans="1:10" s="108" customFormat="1" ht="12" customHeight="1">
      <c r="A182" s="130" t="s">
        <v>216</v>
      </c>
      <c r="B182" s="130"/>
      <c r="C182" s="130"/>
      <c r="D182" s="130"/>
      <c r="E182" s="131"/>
      <c r="F182" s="131"/>
      <c r="G182" s="131"/>
      <c r="H182" s="131"/>
    </row>
    <row r="183" spans="1:10" s="108" customFormat="1" ht="12" customHeight="1">
      <c r="A183" s="132"/>
      <c r="B183" s="132"/>
      <c r="C183" s="132"/>
      <c r="D183" s="132"/>
      <c r="E183" s="133"/>
      <c r="F183" s="133"/>
      <c r="G183" s="133"/>
      <c r="H183" s="133"/>
    </row>
    <row r="184" spans="1:10" s="108" customFormat="1" ht="18" customHeight="1">
      <c r="A184" s="132" t="s">
        <v>217</v>
      </c>
      <c r="B184" s="132"/>
      <c r="C184" s="132"/>
      <c r="D184" s="132"/>
      <c r="E184" s="134"/>
      <c r="F184" s="134"/>
      <c r="G184" s="134"/>
      <c r="H184" s="134"/>
      <c r="I184" s="135"/>
      <c r="J184" s="135"/>
    </row>
    <row r="185" spans="1:10" s="108" customFormat="1" ht="23.25" customHeight="1">
      <c r="A185" s="132"/>
      <c r="B185" s="132"/>
      <c r="C185" s="132"/>
      <c r="D185" s="132"/>
      <c r="E185" s="133"/>
      <c r="F185" s="133"/>
      <c r="G185" s="133"/>
      <c r="H185" s="133"/>
      <c r="I185" s="135"/>
      <c r="J185" s="135"/>
    </row>
    <row r="186" spans="1:10" s="108" customFormat="1" ht="24.75" customHeight="1">
      <c r="A186" s="132" t="s">
        <v>218</v>
      </c>
      <c r="B186" s="132"/>
      <c r="C186" s="132"/>
      <c r="D186" s="132"/>
      <c r="E186" s="134"/>
      <c r="F186" s="134"/>
      <c r="G186" s="134"/>
      <c r="H186" s="134"/>
      <c r="I186" s="135"/>
      <c r="J186" s="135"/>
    </row>
    <row r="187" spans="1:10" s="108" customFormat="1" ht="18.75" customHeight="1">
      <c r="A187" s="132"/>
      <c r="B187" s="132"/>
      <c r="C187" s="132"/>
      <c r="D187" s="132"/>
      <c r="E187" s="133"/>
      <c r="F187" s="133"/>
      <c r="G187" s="133"/>
      <c r="H187" s="133"/>
      <c r="I187" s="135"/>
      <c r="J187" s="135"/>
    </row>
    <row r="188" spans="1:10" s="108" customFormat="1" ht="38.25" customHeight="1">
      <c r="A188" s="136" t="s">
        <v>219</v>
      </c>
      <c r="B188" s="136"/>
      <c r="C188" s="136"/>
      <c r="D188" s="136"/>
      <c r="E188" s="137"/>
      <c r="F188" s="137"/>
      <c r="G188" s="137"/>
      <c r="H188" s="137"/>
    </row>
    <row r="189" spans="1:10" s="108" customFormat="1" ht="37.5" customHeight="1">
      <c r="B189" s="109"/>
      <c r="D189" s="109"/>
      <c r="E189" s="138" t="s">
        <v>220</v>
      </c>
      <c r="F189" s="138"/>
      <c r="G189" s="138"/>
      <c r="H189" s="138"/>
    </row>
    <row r="190" spans="1:10" s="108" customFormat="1" ht="19.5" customHeight="1">
      <c r="A190" s="139" t="s">
        <v>221</v>
      </c>
      <c r="B190" s="139"/>
      <c r="C190" s="139"/>
      <c r="D190" s="140"/>
      <c r="E190" s="140"/>
      <c r="F190" s="140"/>
      <c r="G190" s="140"/>
      <c r="H190" s="140"/>
    </row>
    <row r="191" spans="1:10" s="108" customFormat="1" ht="15">
      <c r="A191" s="139" t="s">
        <v>222</v>
      </c>
      <c r="B191" s="139"/>
      <c r="C191" s="139"/>
      <c r="D191" s="140"/>
      <c r="E191" s="140"/>
      <c r="F191" s="140"/>
      <c r="G191" s="140"/>
      <c r="H191" s="140"/>
    </row>
    <row r="192" spans="1:10" s="108" customFormat="1" ht="15">
      <c r="A192" s="141" t="s">
        <v>223</v>
      </c>
      <c r="B192" s="141"/>
      <c r="C192" s="141"/>
      <c r="D192" s="140"/>
      <c r="E192" s="140"/>
      <c r="F192" s="140"/>
      <c r="G192" s="140"/>
      <c r="H192" s="140"/>
    </row>
    <row r="193" spans="1:8" s="108" customFormat="1" ht="15">
      <c r="A193" s="139" t="s">
        <v>224</v>
      </c>
      <c r="B193" s="139"/>
      <c r="C193" s="139"/>
      <c r="D193" s="140"/>
      <c r="E193" s="140"/>
      <c r="F193" s="140"/>
      <c r="G193" s="140"/>
      <c r="H193" s="140"/>
    </row>
    <row r="194" spans="1:8" s="108" customFormat="1" ht="15">
      <c r="A194" s="142" t="s">
        <v>225</v>
      </c>
      <c r="B194" s="143" t="s">
        <v>226</v>
      </c>
      <c r="C194" s="144"/>
      <c r="D194" s="140"/>
      <c r="E194" s="140"/>
      <c r="F194" s="140"/>
      <c r="G194" s="140"/>
      <c r="H194" s="140"/>
    </row>
    <row r="195" spans="1:8">
      <c r="E195"/>
      <c r="F195"/>
      <c r="G195"/>
    </row>
    <row r="196" spans="1:8">
      <c r="E196"/>
      <c r="F196"/>
      <c r="G196"/>
    </row>
    <row r="197" spans="1:8">
      <c r="E197"/>
      <c r="F197"/>
      <c r="G197"/>
    </row>
    <row r="198" spans="1:8">
      <c r="E198"/>
      <c r="F198"/>
      <c r="G198"/>
    </row>
    <row r="199" spans="1:8">
      <c r="E199"/>
      <c r="F199"/>
      <c r="G199"/>
    </row>
    <row r="200" spans="1:8">
      <c r="E200"/>
      <c r="F200"/>
      <c r="G200"/>
    </row>
    <row r="201" spans="1:8">
      <c r="E201"/>
      <c r="F201"/>
      <c r="G201"/>
    </row>
    <row r="202" spans="1:8">
      <c r="E202"/>
      <c r="F202"/>
      <c r="G202"/>
    </row>
    <row r="203" spans="1:8">
      <c r="E203"/>
      <c r="F203"/>
      <c r="G203"/>
    </row>
    <row r="204" spans="1:8">
      <c r="E204"/>
      <c r="F204"/>
      <c r="G204"/>
    </row>
    <row r="205" spans="1:8">
      <c r="E205"/>
      <c r="F205"/>
      <c r="G205"/>
    </row>
    <row r="206" spans="1:8">
      <c r="E206"/>
      <c r="F206"/>
      <c r="G206"/>
    </row>
    <row r="207" spans="1:8">
      <c r="E207"/>
      <c r="F207"/>
      <c r="G207"/>
    </row>
    <row r="208" spans="1:8">
      <c r="E208"/>
      <c r="F208"/>
      <c r="G208"/>
    </row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</sheetData>
  <mergeCells count="35">
    <mergeCell ref="A188:D188"/>
    <mergeCell ref="E188:H188"/>
    <mergeCell ref="E189:H189"/>
    <mergeCell ref="A190:C190"/>
    <mergeCell ref="D190:H194"/>
    <mergeCell ref="A191:C191"/>
    <mergeCell ref="A192:C192"/>
    <mergeCell ref="A193:C193"/>
    <mergeCell ref="A16:C17"/>
    <mergeCell ref="E17:G17"/>
    <mergeCell ref="C19:G19"/>
    <mergeCell ref="A20:H20"/>
    <mergeCell ref="A8:C9"/>
    <mergeCell ref="E9:G9"/>
    <mergeCell ref="A10:C11"/>
    <mergeCell ref="A12:C13"/>
    <mergeCell ref="A14:C15"/>
    <mergeCell ref="A1:H1"/>
    <mergeCell ref="A3:H3"/>
    <mergeCell ref="A4:H4"/>
    <mergeCell ref="A6:H6"/>
    <mergeCell ref="A7:H7"/>
    <mergeCell ref="I102:K103"/>
    <mergeCell ref="A172:C172"/>
    <mergeCell ref="I134:L134"/>
    <mergeCell ref="I156:K156"/>
    <mergeCell ref="A184:D185"/>
    <mergeCell ref="E184:H185"/>
    <mergeCell ref="A186:D187"/>
    <mergeCell ref="E186:H187"/>
    <mergeCell ref="A182:D183"/>
    <mergeCell ref="E182:H183"/>
    <mergeCell ref="C86:E86"/>
    <mergeCell ref="C101:D101"/>
    <mergeCell ref="C116:D116"/>
  </mergeCells>
  <phoneticPr fontId="18" type="noConversion"/>
  <hyperlinks>
    <hyperlink ref="B194" r:id="rId1" xr:uid="{F0C50831-F448-481D-9BCC-62D3458A5568}"/>
  </hyperlinks>
  <pageMargins left="0.7" right="0.7" top="0.75" bottom="0.75" header="0.3" footer="0.3"/>
  <pageSetup scale="85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200414 Preventiv OB _ Versioni beton_Perfundimtar.xls</dc:title>
  <dc:creator>Sindi Balla</dc:creator>
  <cp:lastModifiedBy>Adriana Bela</cp:lastModifiedBy>
  <cp:lastPrinted>2023-07-14T07:27:52Z</cp:lastPrinted>
  <dcterms:created xsi:type="dcterms:W3CDTF">2023-06-10T18:42:57Z</dcterms:created>
  <dcterms:modified xsi:type="dcterms:W3CDTF">2023-08-24T10:44:19Z</dcterms:modified>
</cp:coreProperties>
</file>